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ago.borges\Downloads\Demonstrações editáveis\2020\"/>
    </mc:Choice>
  </mc:AlternateContent>
  <xr:revisionPtr revIDLastSave="0" documentId="13_ncr:1_{FF8B4153-6764-4BD3-AE8A-EDB37EBFD5D8}" xr6:coauthVersionLast="47" xr6:coauthVersionMax="47" xr10:uidLastSave="{00000000-0000-0000-0000-000000000000}"/>
  <bookViews>
    <workbookView xWindow="-120" yWindow="-120" windowWidth="29040" windowHeight="15840" xr2:uid="{3FD2DFEB-3EEA-4E7A-A559-687FA44D11F1}"/>
  </bookViews>
  <sheets>
    <sheet name="BP" sheetId="1" r:id="rId1"/>
    <sheet name="DRE" sheetId="2" r:id="rId2"/>
    <sheet name="DMPL" sheetId="3" r:id="rId3"/>
    <sheet name="DFC" sheetId="4" r:id="rId4"/>
    <sheet name="DRA" sheetId="5" r:id="rId5"/>
  </sheets>
  <definedNames>
    <definedName name="_xlnm.Print_Area" localSheetId="0">BP!$A$2:$R$40</definedName>
    <definedName name="_xlnm.Print_Area" localSheetId="3">DFC!$A$3:$H$44</definedName>
    <definedName name="_xlnm.Print_Area" localSheetId="2">DMPL!$A$2:$L$26</definedName>
    <definedName name="_xlnm.Print_Area" localSheetId="4">DRA!$A$2:$I$17</definedName>
    <definedName name="_xlnm.Print_Area" localSheetId="1">DRE!$A$1:$H$42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2" i="4" l="1"/>
  <c r="F42" i="4"/>
  <c r="H38" i="4"/>
  <c r="H36" i="4"/>
  <c r="F36" i="4"/>
  <c r="H32" i="4"/>
  <c r="F32" i="4"/>
  <c r="H26" i="4"/>
  <c r="F26" i="4"/>
  <c r="F38" i="4" s="1"/>
  <c r="J23" i="3"/>
  <c r="F23" i="3"/>
  <c r="L21" i="3"/>
  <c r="L20" i="3"/>
  <c r="H19" i="3"/>
  <c r="H23" i="3" s="1"/>
  <c r="F19" i="3"/>
  <c r="L19" i="3" s="1"/>
  <c r="L23" i="3" s="1"/>
  <c r="J15" i="3"/>
  <c r="H15" i="3"/>
  <c r="L13" i="3"/>
  <c r="L12" i="3"/>
  <c r="L15" i="3" s="1"/>
  <c r="L11" i="3"/>
  <c r="H31" i="2"/>
  <c r="F31" i="2"/>
  <c r="H24" i="2"/>
  <c r="F24" i="2"/>
  <c r="F19" i="2"/>
  <c r="F26" i="2" s="1"/>
  <c r="F33" i="2" s="1"/>
  <c r="F40" i="2" s="1"/>
  <c r="H14" i="2"/>
  <c r="H19" i="2" s="1"/>
  <c r="H26" i="2" s="1"/>
  <c r="H33" i="2" s="1"/>
  <c r="H40" i="2" s="1"/>
  <c r="H11" i="2"/>
  <c r="F11" i="2"/>
  <c r="P37" i="1"/>
  <c r="G37" i="1"/>
  <c r="P34" i="1"/>
  <c r="G34" i="1"/>
  <c r="P25" i="1"/>
  <c r="G23" i="1"/>
  <c r="P19" i="1"/>
</calcChain>
</file>

<file path=xl/sharedStrings.xml><?xml version="1.0" encoding="utf-8"?>
<sst xmlns="http://schemas.openxmlformats.org/spreadsheetml/2006/main" count="132" uniqueCount="104">
  <si>
    <t>EMPRESA DE PLANEJAMENTO E LOGÍSTICA S.A.</t>
  </si>
  <si>
    <t>Balanço Patrimonial</t>
  </si>
  <si>
    <t>Nota</t>
  </si>
  <si>
    <t>ATIVO</t>
  </si>
  <si>
    <t>PASSIVO E PATRIMÔNIO LÍQUIDO</t>
  </si>
  <si>
    <t>Circulante</t>
  </si>
  <si>
    <t>Caixa e equivalentes de caixa</t>
  </si>
  <si>
    <t>Obrigações com pessoal</t>
  </si>
  <si>
    <t>Créditos a receber</t>
  </si>
  <si>
    <t>Encargos sociais e consignações a recolher</t>
  </si>
  <si>
    <t>Adiantamento para acordos e termos</t>
  </si>
  <si>
    <t>Fornecedores</t>
  </si>
  <si>
    <t>Tributos a recuperar</t>
  </si>
  <si>
    <t>Tributos a recolher</t>
  </si>
  <si>
    <t>Adiantamento a empregados</t>
  </si>
  <si>
    <t>Depósitos recursais/judiciais</t>
  </si>
  <si>
    <t>Total Circulante</t>
  </si>
  <si>
    <t>Estoques</t>
  </si>
  <si>
    <t>Despesas antecipadas</t>
  </si>
  <si>
    <t>Não Circulante</t>
  </si>
  <si>
    <t>Provisões para contingências</t>
  </si>
  <si>
    <t>Total Não Circulante</t>
  </si>
  <si>
    <t>Realizável a longo prazo</t>
  </si>
  <si>
    <t>Patrimônio Líquido</t>
  </si>
  <si>
    <t>Capital Social</t>
  </si>
  <si>
    <t>Imobilizado</t>
  </si>
  <si>
    <t>Adiantamento para Futuro Aumento de Capital</t>
  </si>
  <si>
    <t>Intangível</t>
  </si>
  <si>
    <t>Prejuízo Acumulado</t>
  </si>
  <si>
    <t>Total do Patrimônio Líquido</t>
  </si>
  <si>
    <t>TOTAL DO ATIVO</t>
  </si>
  <si>
    <t>TOTAL DO PASSIVO E PATRIMÔNIO LÍQUIDO</t>
  </si>
  <si>
    <t>As notas explicativas são parte integrante das demonstrações financeiras</t>
  </si>
  <si>
    <t>Demonstração do Resultado</t>
  </si>
  <si>
    <t>01/01 a 30/09/2020</t>
  </si>
  <si>
    <t>01/01 a 30/09/2019</t>
  </si>
  <si>
    <t>Receita Líquida</t>
  </si>
  <si>
    <t>Custo do Serviço Prestado</t>
  </si>
  <si>
    <t>Resultado Bruto</t>
  </si>
  <si>
    <t>Receitas e Despesas Operacionais:</t>
  </si>
  <si>
    <t>Pessoal e Encargos</t>
  </si>
  <si>
    <t>Serviços de Terceiros</t>
  </si>
  <si>
    <t>Depreciação e Amortização</t>
  </si>
  <si>
    <t>Outras Receitas/Despesas Operacionais</t>
  </si>
  <si>
    <t>Subvenções para Custeio</t>
  </si>
  <si>
    <t>Total das Receitas e Despesas Operacionais</t>
  </si>
  <si>
    <t>Resultado Financeiro:</t>
  </si>
  <si>
    <t>Receita Financeira</t>
  </si>
  <si>
    <t>Despesa Financeira</t>
  </si>
  <si>
    <t>Total do Resultado Financeiro</t>
  </si>
  <si>
    <t>Resultado Operacional Líquido</t>
  </si>
  <si>
    <t>Outras Receitas e Despesas:</t>
  </si>
  <si>
    <t>Outras Receitas</t>
  </si>
  <si>
    <t>Outras Despesas</t>
  </si>
  <si>
    <t>Total de Outras Receitas e Despesas:</t>
  </si>
  <si>
    <t>Resultado Antes dos Tributos sobre o Lucro</t>
  </si>
  <si>
    <t>Tributos sobre o lucro:</t>
  </si>
  <si>
    <t>Imposto de Renda</t>
  </si>
  <si>
    <t>Contribuição Social</t>
  </si>
  <si>
    <t>Total dos Tributos sobre o Lucro</t>
  </si>
  <si>
    <t>Resultado Líquido do Período</t>
  </si>
  <si>
    <t>Demonstração das Mutações do Patrimônio Líquido</t>
  </si>
  <si>
    <t>Capital social</t>
  </si>
  <si>
    <t>Adiantamento para futuro aumento de capital - AFAC</t>
  </si>
  <si>
    <t>Saldo em 31 de dezembro de 2018</t>
  </si>
  <si>
    <t xml:space="preserve">Integralização do Capital </t>
  </si>
  <si>
    <t>AFAC</t>
  </si>
  <si>
    <t>Resultado Líquido 3º trimestre 2019</t>
  </si>
  <si>
    <t>Saldo em 30 de setembro de 2019</t>
  </si>
  <si>
    <t>Saldo em 31 de dezembro de 2019</t>
  </si>
  <si>
    <t>Resultado Líquido 3º trimestre 2020</t>
  </si>
  <si>
    <t>Saldo em 30 de setembro de 2020</t>
  </si>
  <si>
    <t>Demonstração do Fluxo de Caixa</t>
  </si>
  <si>
    <t>Fluxo de Caixa das Atividades Operacionais</t>
  </si>
  <si>
    <t>Subvenção</t>
  </si>
  <si>
    <t>Receita de Prestação de Serviços</t>
  </si>
  <si>
    <t>Ressarcimento de estudos e projetos</t>
  </si>
  <si>
    <t>Receita Aplicação Financeira</t>
  </si>
  <si>
    <t>Receita Eventual (multas aplicadas)</t>
  </si>
  <si>
    <t>Recebimento depósito judicial</t>
  </si>
  <si>
    <t>Devolução de diárias</t>
  </si>
  <si>
    <t>Pessoal e Encargos Sociais da EPL</t>
  </si>
  <si>
    <t>Depósito Recursal</t>
  </si>
  <si>
    <t>Despesas Tributárias</t>
  </si>
  <si>
    <t>Diárias</t>
  </si>
  <si>
    <t>Almoxarifado e outros pequenos valores</t>
  </si>
  <si>
    <t>Impostos a Recuperar</t>
  </si>
  <si>
    <t>Custo dos Serviços Prestados</t>
  </si>
  <si>
    <t>Caixa líquido (aplicado) gerado nas atividades operacionais</t>
  </si>
  <si>
    <t>Fluxo de Caixa das Atividades de Investimentos</t>
  </si>
  <si>
    <t xml:space="preserve">Aquisição de imobilizado </t>
  </si>
  <si>
    <t>Aquisição Intangível</t>
  </si>
  <si>
    <t>Acordo de Parceria</t>
  </si>
  <si>
    <t>Caixa líquido (aplicado) gerado nas atividades de investimentos</t>
  </si>
  <si>
    <t>Fluxo de Caixa das Atividades de Financiamentos</t>
  </si>
  <si>
    <t>Adiantamento para futuro aumento de capital</t>
  </si>
  <si>
    <t>Caixa líquido (aplicado) gerado nas atividades de financiamentos</t>
  </si>
  <si>
    <t>Aumento líquido de Caixa e equivalentes de caixa</t>
  </si>
  <si>
    <t>Caixa e equivalentes de caixa no início do período</t>
  </si>
  <si>
    <t>Caixa e equivalentes de caixa no final do período</t>
  </si>
  <si>
    <t>Demonstração do resultado abrangente</t>
  </si>
  <si>
    <t>Resultado do exercício</t>
  </si>
  <si>
    <t>Outros valores abrangentes</t>
  </si>
  <si>
    <t>Resultado abrangente do exercício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</si>
</sst>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rgb="FF00B050"/>
      <name val="Arial"/>
      <family val="2"/>
    </font>
    <font>
      <b/>
      <sz val="10"/>
      <color theme="2" tint="-0.749992370372631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u/>
      <sz val="10"/>
      <color indexed="8"/>
      <name val="Arial"/>
      <family val="2"/>
    </font>
    <font>
      <b/>
      <sz val="9"/>
      <name val="Arial"/>
      <family val="2"/>
    </font>
    <font>
      <b/>
      <sz val="9"/>
      <color theme="2" tint="-0.749992370372631"/>
      <name val="Arial"/>
      <family val="2"/>
    </font>
    <font>
      <i/>
      <sz val="8"/>
      <name val="Arial"/>
      <family val="2"/>
    </font>
    <font>
      <b/>
      <sz val="10"/>
      <color indexed="8"/>
      <name val="Calibri"/>
      <family val="2"/>
      <scheme val="minor"/>
    </font>
    <font>
      <b/>
      <sz val="10"/>
      <color rgb="FFFF0000"/>
      <name val="Arial"/>
      <family val="2"/>
    </font>
    <font>
      <sz val="9"/>
      <color theme="2" tint="-0.749992370372631"/>
      <name val="Arial"/>
      <family val="2"/>
    </font>
    <font>
      <b/>
      <u/>
      <sz val="10"/>
      <color theme="2" tint="-0.749992370372631"/>
      <name val="Arial"/>
      <family val="2"/>
    </font>
    <font>
      <i/>
      <sz val="8"/>
      <color theme="2" tint="-0.749992370372631"/>
      <name val="Arial"/>
      <family val="2"/>
    </font>
    <font>
      <sz val="10"/>
      <color theme="2" tint="-0.749992370372631"/>
      <name val="Arial"/>
      <family val="2"/>
    </font>
    <font>
      <sz val="8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2" tint="-0.2499465926084170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2" tint="-0.2499465926084170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0" tint="-0.14996795556505021"/>
      </top>
      <bottom style="double">
        <color indexed="64"/>
      </bottom>
      <diagonal/>
    </border>
  </borders>
  <cellStyleXfs count="5">
    <xf numFmtId="0" fontId="0" fillId="0" borderId="0">
      <alignment vertical="top"/>
    </xf>
    <xf numFmtId="0" fontId="1" fillId="0" borderId="0">
      <alignment vertical="top"/>
    </xf>
    <xf numFmtId="43" fontId="1" fillId="0" borderId="0" applyFont="0" applyFill="0" applyBorder="0" applyAlignment="0" applyProtection="0"/>
    <xf numFmtId="3" fontId="1" fillId="0" borderId="0">
      <alignment vertical="top"/>
    </xf>
    <xf numFmtId="0" fontId="1" fillId="0" borderId="0">
      <alignment vertical="top"/>
    </xf>
  </cellStyleXfs>
  <cellXfs count="121">
    <xf numFmtId="0" fontId="0" fillId="0" borderId="0" xfId="0">
      <alignment vertical="top"/>
    </xf>
    <xf numFmtId="0" fontId="2" fillId="0" borderId="0" xfId="0" applyFont="1" applyProtection="1">
      <alignment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3" fillId="0" borderId="0" xfId="0" applyFont="1" applyProtection="1">
      <alignment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4" fillId="0" borderId="0" xfId="0" applyFont="1" applyProtection="1">
      <alignment vertical="top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14" fontId="4" fillId="0" borderId="2" xfId="0" applyNumberFormat="1" applyFont="1" applyBorder="1" applyAlignment="1" applyProtection="1">
      <alignment horizontal="center" vertical="top" wrapText="1"/>
      <protection locked="0"/>
    </xf>
    <xf numFmtId="14" fontId="4" fillId="0" borderId="0" xfId="0" applyNumberFormat="1" applyFont="1" applyAlignment="1" applyProtection="1">
      <alignment horizontal="center" vertical="top" wrapText="1"/>
      <protection locked="0"/>
    </xf>
    <xf numFmtId="0" fontId="5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5" fillId="0" borderId="0" xfId="0" applyFont="1" applyProtection="1">
      <alignment vertical="top"/>
      <protection locked="0"/>
    </xf>
    <xf numFmtId="0" fontId="3" fillId="2" borderId="0" xfId="0" applyFont="1" applyFill="1" applyProtection="1">
      <alignment vertical="top"/>
      <protection locked="0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center" vertical="top"/>
    </xf>
    <xf numFmtId="164" fontId="7" fillId="0" borderId="0" xfId="0" applyNumberFormat="1" applyFont="1" applyProtection="1">
      <alignment vertical="top"/>
      <protection locked="0"/>
    </xf>
    <xf numFmtId="164" fontId="8" fillId="0" borderId="0" xfId="0" applyNumberFormat="1" applyFont="1" applyProtection="1">
      <alignment vertical="top"/>
      <protection locked="0"/>
    </xf>
    <xf numFmtId="3" fontId="9" fillId="0" borderId="0" xfId="0" applyNumberFormat="1" applyFont="1" applyProtection="1">
      <alignment vertical="top"/>
      <protection locked="0"/>
    </xf>
    <xf numFmtId="164" fontId="7" fillId="2" borderId="0" xfId="0" applyNumberFormat="1" applyFont="1" applyFill="1" applyProtection="1">
      <alignment vertical="top"/>
      <protection locked="0"/>
    </xf>
    <xf numFmtId="0" fontId="10" fillId="0" borderId="0" xfId="1" applyFont="1" applyAlignment="1">
      <alignment horizontal="left" vertical="top"/>
    </xf>
    <xf numFmtId="0" fontId="11" fillId="0" borderId="0" xfId="1" applyFont="1" applyAlignment="1">
      <alignment horizontal="left" vertical="top"/>
    </xf>
    <xf numFmtId="0" fontId="10" fillId="0" borderId="0" xfId="1" applyFont="1" applyAlignment="1">
      <alignment horizontal="center" vertical="top"/>
    </xf>
    <xf numFmtId="164" fontId="9" fillId="0" borderId="0" xfId="0" applyNumberFormat="1" applyFont="1" applyProtection="1">
      <alignment vertical="top"/>
      <protection locked="0"/>
    </xf>
    <xf numFmtId="164" fontId="3" fillId="0" borderId="0" xfId="0" applyNumberFormat="1" applyFont="1" applyProtection="1">
      <alignment vertical="top"/>
      <protection locked="0"/>
    </xf>
    <xf numFmtId="164" fontId="3" fillId="0" borderId="2" xfId="0" applyNumberFormat="1" applyFont="1" applyBorder="1" applyProtection="1">
      <alignment vertical="top"/>
      <protection locked="0"/>
    </xf>
    <xf numFmtId="164" fontId="12" fillId="0" borderId="0" xfId="0" applyNumberFormat="1" applyFont="1" applyProtection="1">
      <alignment vertical="top"/>
      <protection locked="0"/>
    </xf>
    <xf numFmtId="4" fontId="3" fillId="0" borderId="0" xfId="0" applyNumberFormat="1" applyFont="1" applyProtection="1">
      <alignment vertical="top"/>
      <protection locked="0"/>
    </xf>
    <xf numFmtId="164" fontId="2" fillId="0" borderId="2" xfId="0" applyNumberFormat="1" applyFont="1" applyBorder="1" applyProtection="1">
      <alignment vertical="top"/>
      <protection locked="0"/>
    </xf>
    <xf numFmtId="0" fontId="6" fillId="0" borderId="0" xfId="0" applyFont="1" applyProtection="1">
      <alignment vertical="top"/>
      <protection locked="0"/>
    </xf>
    <xf numFmtId="0" fontId="13" fillId="0" borderId="0" xfId="0" applyFont="1" applyProtection="1">
      <alignment vertical="top"/>
      <protection locked="0"/>
    </xf>
    <xf numFmtId="0" fontId="13" fillId="0" borderId="0" xfId="0" applyFont="1" applyAlignment="1" applyProtection="1">
      <alignment horizontal="center" vertical="top"/>
      <protection locked="0"/>
    </xf>
    <xf numFmtId="164" fontId="7" fillId="0" borderId="0" xfId="2" applyNumberFormat="1" applyFont="1" applyFill="1" applyAlignment="1" applyProtection="1">
      <alignment vertical="top"/>
      <protection locked="0"/>
    </xf>
    <xf numFmtId="3" fontId="3" fillId="0" borderId="0" xfId="0" applyNumberFormat="1" applyFont="1" applyProtection="1">
      <alignment vertical="top"/>
      <protection locked="0"/>
    </xf>
    <xf numFmtId="0" fontId="10" fillId="0" borderId="0" xfId="0" applyFont="1" applyProtection="1">
      <alignment vertical="top"/>
      <protection locked="0"/>
    </xf>
    <xf numFmtId="164" fontId="9" fillId="0" borderId="0" xfId="2" applyNumberFormat="1" applyFont="1" applyFill="1" applyAlignment="1" applyProtection="1">
      <alignment vertical="top"/>
      <protection locked="0"/>
    </xf>
    <xf numFmtId="0" fontId="14" fillId="0" borderId="0" xfId="1" applyFont="1" applyAlignment="1">
      <alignment horizontal="left" vertical="top"/>
    </xf>
    <xf numFmtId="43" fontId="9" fillId="0" borderId="0" xfId="2" applyFont="1" applyFill="1" applyAlignment="1" applyProtection="1">
      <alignment vertical="top"/>
      <protection locked="0"/>
    </xf>
    <xf numFmtId="164" fontId="7" fillId="0" borderId="0" xfId="3" applyNumberFormat="1" applyFont="1">
      <alignment vertical="top"/>
    </xf>
    <xf numFmtId="0" fontId="6" fillId="0" borderId="0" xfId="0" applyFont="1" applyAlignment="1" applyProtection="1">
      <alignment horizontal="center" vertical="top"/>
      <protection locked="0"/>
    </xf>
    <xf numFmtId="165" fontId="9" fillId="0" borderId="0" xfId="2" applyNumberFormat="1" applyFont="1" applyFill="1" applyAlignment="1" applyProtection="1">
      <alignment vertical="top"/>
      <protection locked="0"/>
    </xf>
    <xf numFmtId="164" fontId="6" fillId="0" borderId="0" xfId="3" applyNumberFormat="1" applyFont="1">
      <alignment vertical="top"/>
    </xf>
    <xf numFmtId="0" fontId="10" fillId="0" borderId="0" xfId="0" applyFont="1" applyAlignment="1" applyProtection="1">
      <alignment horizontal="center" vertical="top"/>
      <protection locked="0"/>
    </xf>
    <xf numFmtId="164" fontId="3" fillId="2" borderId="2" xfId="0" applyNumberFormat="1" applyFont="1" applyFill="1" applyBorder="1" applyProtection="1">
      <alignment vertical="top"/>
      <protection locked="0"/>
    </xf>
    <xf numFmtId="43" fontId="3" fillId="0" borderId="0" xfId="0" applyNumberFormat="1" applyFont="1" applyProtection="1">
      <alignment vertical="top"/>
      <protection locked="0"/>
    </xf>
    <xf numFmtId="164" fontId="3" fillId="0" borderId="3" xfId="0" applyNumberFormat="1" applyFont="1" applyBorder="1" applyProtection="1">
      <alignment vertical="top"/>
      <protection locked="0"/>
    </xf>
    <xf numFmtId="165" fontId="3" fillId="0" borderId="0" xfId="0" applyNumberFormat="1" applyFont="1" applyProtection="1">
      <alignment vertical="top"/>
      <protection locked="0"/>
    </xf>
    <xf numFmtId="164" fontId="3" fillId="2" borderId="3" xfId="0" applyNumberFormat="1" applyFont="1" applyFill="1" applyBorder="1" applyProtection="1">
      <alignment vertical="top"/>
      <protection locked="0"/>
    </xf>
    <xf numFmtId="0" fontId="15" fillId="0" borderId="4" xfId="0" applyFont="1" applyBorder="1" applyProtection="1">
      <alignment vertical="top"/>
      <protection locked="0"/>
    </xf>
    <xf numFmtId="0" fontId="15" fillId="0" borderId="4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164" fontId="5" fillId="0" borderId="2" xfId="0" applyNumberFormat="1" applyFont="1" applyBorder="1" applyProtection="1">
      <alignment vertical="top"/>
      <protection locked="0"/>
    </xf>
    <xf numFmtId="164" fontId="5" fillId="0" borderId="0" xfId="0" applyNumberFormat="1" applyFont="1" applyProtection="1">
      <alignment vertical="top"/>
      <protection locked="0"/>
    </xf>
    <xf numFmtId="164" fontId="9" fillId="0" borderId="0" xfId="0" applyNumberFormat="1" applyFont="1" applyAlignment="1" applyProtection="1">
      <alignment horizontal="left" vertical="top"/>
      <protection locked="0"/>
    </xf>
    <xf numFmtId="3" fontId="7" fillId="0" borderId="0" xfId="0" applyNumberFormat="1" applyFont="1" applyProtection="1">
      <alignment vertical="top"/>
      <protection locked="0"/>
    </xf>
    <xf numFmtId="164" fontId="2" fillId="0" borderId="0" xfId="0" applyNumberFormat="1" applyFont="1" applyProtection="1">
      <alignment vertical="top"/>
      <protection locked="0"/>
    </xf>
    <xf numFmtId="0" fontId="17" fillId="0" borderId="0" xfId="1" applyFont="1" applyAlignment="1">
      <alignment horizontal="left" vertical="top"/>
    </xf>
    <xf numFmtId="0" fontId="13" fillId="0" borderId="0" xfId="1" applyFont="1" applyAlignment="1">
      <alignment horizontal="left" vertical="top"/>
    </xf>
    <xf numFmtId="164" fontId="13" fillId="0" borderId="0" xfId="0" applyNumberFormat="1" applyFont="1" applyProtection="1">
      <alignment vertical="top"/>
      <protection locked="0"/>
    </xf>
    <xf numFmtId="164" fontId="5" fillId="0" borderId="5" xfId="0" applyNumberFormat="1" applyFont="1" applyBorder="1" applyProtection="1">
      <alignment vertical="top"/>
      <protection locked="0"/>
    </xf>
    <xf numFmtId="0" fontId="2" fillId="0" borderId="4" xfId="0" applyFont="1" applyBorder="1" applyProtection="1">
      <alignment vertical="top"/>
      <protection locked="0"/>
    </xf>
    <xf numFmtId="0" fontId="3" fillId="0" borderId="4" xfId="0" applyFont="1" applyBorder="1" applyProtection="1">
      <alignment vertical="top"/>
      <protection locked="0"/>
    </xf>
    <xf numFmtId="164" fontId="5" fillId="0" borderId="6" xfId="0" applyNumberFormat="1" applyFont="1" applyBorder="1" applyProtection="1">
      <alignment vertical="top"/>
      <protection locked="0"/>
    </xf>
    <xf numFmtId="164" fontId="6" fillId="0" borderId="0" xfId="2" applyNumberFormat="1" applyFont="1" applyFill="1" applyBorder="1" applyAlignment="1">
      <alignment horizontal="left" vertical="top"/>
    </xf>
    <xf numFmtId="0" fontId="14" fillId="0" borderId="0" xfId="0" applyFont="1" applyProtection="1">
      <alignment vertical="top"/>
      <protection locked="0"/>
    </xf>
    <xf numFmtId="0" fontId="18" fillId="0" borderId="0" xfId="1" applyFont="1" applyAlignment="1">
      <alignment horizontal="left" vertical="top"/>
    </xf>
    <xf numFmtId="164" fontId="18" fillId="0" borderId="0" xfId="2" applyNumberFormat="1" applyFont="1" applyFill="1" applyBorder="1" applyAlignment="1">
      <alignment horizontal="left" vertical="top"/>
    </xf>
    <xf numFmtId="164" fontId="14" fillId="0" borderId="0" xfId="0" applyNumberFormat="1" applyFont="1" applyProtection="1">
      <alignment vertical="top"/>
      <protection locked="0"/>
    </xf>
    <xf numFmtId="164" fontId="18" fillId="0" borderId="0" xfId="0" applyNumberFormat="1" applyFont="1" applyProtection="1">
      <alignment vertical="top"/>
      <protection locked="0"/>
    </xf>
    <xf numFmtId="164" fontId="18" fillId="0" borderId="0" xfId="1" applyNumberFormat="1" applyFont="1" applyAlignment="1">
      <alignment horizontal="left" vertical="top"/>
    </xf>
    <xf numFmtId="164" fontId="5" fillId="0" borderId="7" xfId="0" applyNumberFormat="1" applyFont="1" applyBorder="1" applyProtection="1">
      <alignment vertical="top"/>
      <protection locked="0"/>
    </xf>
    <xf numFmtId="164" fontId="19" fillId="0" borderId="0" xfId="0" applyNumberFormat="1" applyFont="1" applyProtection="1">
      <alignment vertical="top"/>
      <protection locked="0"/>
    </xf>
    <xf numFmtId="164" fontId="18" fillId="0" borderId="0" xfId="3" applyNumberFormat="1" applyFont="1">
      <alignment vertical="top"/>
    </xf>
    <xf numFmtId="0" fontId="20" fillId="0" borderId="4" xfId="0" applyFont="1" applyBorder="1" applyProtection="1">
      <alignment vertical="top"/>
      <protection locked="0"/>
    </xf>
    <xf numFmtId="0" fontId="5" fillId="0" borderId="4" xfId="0" applyFont="1" applyBorder="1" applyProtection="1">
      <alignment vertical="top"/>
      <protection locked="0"/>
    </xf>
    <xf numFmtId="0" fontId="21" fillId="0" borderId="0" xfId="1" applyFont="1" applyAlignment="1">
      <alignment horizontal="left" vertical="top"/>
    </xf>
    <xf numFmtId="0" fontId="4" fillId="0" borderId="0" xfId="4" applyFont="1" applyProtection="1">
      <alignment vertical="top"/>
      <protection locked="0"/>
    </xf>
    <xf numFmtId="0" fontId="2" fillId="0" borderId="0" xfId="4" applyFont="1" applyProtection="1">
      <alignment vertical="top"/>
      <protection locked="0"/>
    </xf>
    <xf numFmtId="0" fontId="3" fillId="0" borderId="0" xfId="4" applyFont="1" applyProtection="1">
      <alignment vertical="top"/>
      <protection locked="0"/>
    </xf>
    <xf numFmtId="164" fontId="3" fillId="0" borderId="0" xfId="4" applyNumberFormat="1" applyFont="1" applyProtection="1">
      <alignment vertical="top"/>
      <protection locked="0"/>
    </xf>
    <xf numFmtId="0" fontId="4" fillId="0" borderId="1" xfId="4" applyFont="1" applyBorder="1" applyAlignment="1" applyProtection="1">
      <alignment horizontal="center"/>
      <protection locked="0"/>
    </xf>
    <xf numFmtId="0" fontId="4" fillId="0" borderId="2" xfId="4" applyFont="1" applyBorder="1" applyAlignment="1" applyProtection="1">
      <alignment horizontal="center" vertical="top" wrapText="1"/>
      <protection locked="0"/>
    </xf>
    <xf numFmtId="0" fontId="4" fillId="0" borderId="0" xfId="4" applyFont="1" applyAlignment="1" applyProtection="1">
      <alignment horizontal="center" vertical="top" wrapText="1"/>
      <protection locked="0"/>
    </xf>
    <xf numFmtId="0" fontId="5" fillId="0" borderId="0" xfId="4" applyFont="1" applyProtection="1">
      <alignment vertical="top"/>
      <protection locked="0"/>
    </xf>
    <xf numFmtId="0" fontId="3" fillId="0" borderId="0" xfId="4" applyFont="1" applyAlignment="1" applyProtection="1">
      <alignment horizontal="center" vertical="top"/>
      <protection locked="0"/>
    </xf>
    <xf numFmtId="0" fontId="13" fillId="0" borderId="0" xfId="4" applyFont="1" applyProtection="1">
      <alignment vertical="top"/>
      <protection locked="0"/>
    </xf>
    <xf numFmtId="164" fontId="8" fillId="0" borderId="0" xfId="4" applyNumberFormat="1" applyFont="1" applyProtection="1">
      <alignment vertical="top"/>
      <protection locked="0"/>
    </xf>
    <xf numFmtId="164" fontId="7" fillId="0" borderId="0" xfId="4" applyNumberFormat="1" applyFont="1" applyProtection="1">
      <alignment vertical="top"/>
      <protection locked="0"/>
    </xf>
    <xf numFmtId="43" fontId="3" fillId="0" borderId="0" xfId="4" applyNumberFormat="1" applyFont="1" applyProtection="1">
      <alignment vertical="top"/>
      <protection locked="0"/>
    </xf>
    <xf numFmtId="3" fontId="1" fillId="0" borderId="0" xfId="3">
      <alignment vertical="top"/>
    </xf>
    <xf numFmtId="164" fontId="5" fillId="0" borderId="2" xfId="4" applyNumberFormat="1" applyFont="1" applyBorder="1" applyProtection="1">
      <alignment vertical="top"/>
      <protection locked="0"/>
    </xf>
    <xf numFmtId="164" fontId="12" fillId="0" borderId="0" xfId="4" applyNumberFormat="1" applyFont="1" applyProtection="1">
      <alignment vertical="top"/>
      <protection locked="0"/>
    </xf>
    <xf numFmtId="3" fontId="3" fillId="0" borderId="0" xfId="4" applyNumberFormat="1" applyFont="1" applyProtection="1">
      <alignment vertical="top"/>
      <protection locked="0"/>
    </xf>
    <xf numFmtId="164" fontId="5" fillId="0" borderId="0" xfId="4" applyNumberFormat="1" applyFont="1" applyProtection="1">
      <alignment vertical="top"/>
      <protection locked="0"/>
    </xf>
    <xf numFmtId="164" fontId="6" fillId="0" borderId="0" xfId="2" applyNumberFormat="1" applyFont="1" applyFill="1" applyAlignment="1" applyProtection="1">
      <alignment vertical="top"/>
      <protection locked="0"/>
    </xf>
    <xf numFmtId="0" fontId="22" fillId="0" borderId="0" xfId="4" applyFont="1" applyAlignment="1">
      <alignment horizontal="left" vertical="top"/>
    </xf>
    <xf numFmtId="0" fontId="6" fillId="0" borderId="0" xfId="4" applyFont="1" applyProtection="1">
      <alignment vertical="top"/>
      <protection locked="0"/>
    </xf>
    <xf numFmtId="0" fontId="15" fillId="0" borderId="4" xfId="4" applyFont="1" applyBorder="1" applyProtection="1">
      <alignment vertical="top"/>
      <protection locked="0"/>
    </xf>
    <xf numFmtId="0" fontId="2" fillId="0" borderId="4" xfId="4" applyFont="1" applyBorder="1" applyProtection="1">
      <alignment vertical="top"/>
      <protection locked="0"/>
    </xf>
    <xf numFmtId="0" fontId="3" fillId="0" borderId="4" xfId="4" applyFont="1" applyBorder="1" applyProtection="1">
      <alignment vertical="top"/>
      <protection locked="0"/>
    </xf>
    <xf numFmtId="43" fontId="3" fillId="0" borderId="0" xfId="2" applyFont="1" applyAlignment="1" applyProtection="1">
      <alignment vertical="top"/>
      <protection locked="0"/>
    </xf>
    <xf numFmtId="0" fontId="4" fillId="2" borderId="0" xfId="0" applyFont="1" applyFill="1" applyProtection="1">
      <alignment vertical="top"/>
      <protection locked="0"/>
    </xf>
    <xf numFmtId="0" fontId="2" fillId="2" borderId="0" xfId="0" applyFont="1" applyFill="1" applyProtection="1">
      <alignment vertical="top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Protection="1">
      <alignment vertical="top"/>
      <protection locked="0"/>
    </xf>
    <xf numFmtId="164" fontId="5" fillId="2" borderId="6" xfId="0" applyNumberFormat="1" applyFont="1" applyFill="1" applyBorder="1" applyProtection="1">
      <alignment vertical="top"/>
      <protection locked="0"/>
    </xf>
    <xf numFmtId="164" fontId="5" fillId="2" borderId="0" xfId="0" applyNumberFormat="1" applyFont="1" applyFill="1" applyProtection="1">
      <alignment vertical="top"/>
      <protection locked="0"/>
    </xf>
    <xf numFmtId="0" fontId="13" fillId="2" borderId="0" xfId="0" applyFont="1" applyFill="1" applyProtection="1">
      <alignment vertical="top"/>
      <protection locked="0"/>
    </xf>
    <xf numFmtId="0" fontId="6" fillId="2" borderId="0" xfId="1" applyFont="1" applyFill="1" applyAlignment="1">
      <alignment horizontal="left" vertical="top"/>
    </xf>
    <xf numFmtId="164" fontId="6" fillId="2" borderId="0" xfId="2" applyNumberFormat="1" applyFont="1" applyFill="1" applyBorder="1" applyAlignment="1">
      <alignment horizontal="left" vertical="top"/>
    </xf>
    <xf numFmtId="164" fontId="8" fillId="2" borderId="0" xfId="0" applyNumberFormat="1" applyFont="1" applyFill="1" applyProtection="1">
      <alignment vertical="top"/>
      <protection locked="0"/>
    </xf>
    <xf numFmtId="0" fontId="5" fillId="2" borderId="0" xfId="1" applyFont="1" applyFill="1" applyAlignment="1">
      <alignment horizontal="left" vertical="top"/>
    </xf>
    <xf numFmtId="164" fontId="5" fillId="2" borderId="7" xfId="0" applyNumberFormat="1" applyFont="1" applyFill="1" applyBorder="1" applyProtection="1">
      <alignment vertical="top"/>
      <protection locked="0"/>
    </xf>
    <xf numFmtId="164" fontId="12" fillId="2" borderId="0" xfId="0" applyNumberFormat="1" applyFont="1" applyFill="1" applyProtection="1">
      <alignment vertical="top"/>
      <protection locked="0"/>
    </xf>
    <xf numFmtId="4" fontId="3" fillId="2" borderId="0" xfId="0" applyNumberFormat="1" applyFont="1" applyFill="1" applyProtection="1">
      <alignment vertical="top"/>
      <protection locked="0"/>
    </xf>
    <xf numFmtId="0" fontId="15" fillId="2" borderId="4" xfId="0" applyFont="1" applyFill="1" applyBorder="1" applyProtection="1">
      <alignment vertical="top"/>
      <protection locked="0"/>
    </xf>
    <xf numFmtId="0" fontId="2" fillId="2" borderId="4" xfId="0" applyFont="1" applyFill="1" applyBorder="1" applyProtection="1">
      <alignment vertical="top"/>
      <protection locked="0"/>
    </xf>
    <xf numFmtId="0" fontId="3" fillId="2" borderId="4" xfId="0" applyFont="1" applyFill="1" applyBorder="1" applyProtection="1">
      <alignment vertical="top"/>
      <protection locked="0"/>
    </xf>
    <xf numFmtId="0" fontId="10" fillId="2" borderId="0" xfId="1" applyFont="1" applyFill="1" applyAlignment="1">
      <alignment horizontal="left" vertical="top"/>
    </xf>
  </cellXfs>
  <cellStyles count="5">
    <cellStyle name="Normal" xfId="0" builtinId="0"/>
    <cellStyle name="Normal 3" xfId="4" xr:uid="{445B67A3-B217-4C3F-851A-439E5BA95F20}"/>
    <cellStyle name="Normal 4" xfId="1" xr:uid="{8B2424AB-DB06-43DE-A39C-399FAB8575D7}"/>
    <cellStyle name="Vírgula 2" xfId="3" xr:uid="{7D17CB7B-F00D-496A-9416-22E0330BB820}"/>
    <cellStyle name="Vírgula 3" xfId="2" xr:uid="{AA527613-3BCA-435C-B4EA-743763B849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9525</xdr:colOff>
      <xdr:row>2</xdr:row>
      <xdr:rowOff>19051</xdr:rowOff>
    </xdr:from>
    <xdr:to>
      <xdr:col>17</xdr:col>
      <xdr:colOff>1045845</xdr:colOff>
      <xdr:row>6</xdr:row>
      <xdr:rowOff>19051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FE2BD09-52CB-4A60-B47C-14E0B7327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5700" y="342901"/>
          <a:ext cx="1036320" cy="64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1</xdr:row>
      <xdr:rowOff>38101</xdr:rowOff>
    </xdr:from>
    <xdr:to>
      <xdr:col>7</xdr:col>
      <xdr:colOff>1026795</xdr:colOff>
      <xdr:row>5</xdr:row>
      <xdr:rowOff>38101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9DF7BFE-6A2D-4391-A042-006CD3CBE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200026"/>
          <a:ext cx="1036320" cy="647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</xdr:colOff>
      <xdr:row>1</xdr:row>
      <xdr:rowOff>38101</xdr:rowOff>
    </xdr:from>
    <xdr:to>
      <xdr:col>11</xdr:col>
      <xdr:colOff>1045845</xdr:colOff>
      <xdr:row>5</xdr:row>
      <xdr:rowOff>38101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1C222A8-CFCB-43F3-97FF-7040298CF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3025" y="200026"/>
          <a:ext cx="1036320" cy="647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19051</xdr:rowOff>
    </xdr:from>
    <xdr:to>
      <xdr:col>7</xdr:col>
      <xdr:colOff>1036320</xdr:colOff>
      <xdr:row>6</xdr:row>
      <xdr:rowOff>19051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232C7B1-77A7-4984-97F1-266ED21C2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7025" y="342901"/>
          <a:ext cx="1036320" cy="647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295836</xdr:colOff>
      <xdr:row>1</xdr:row>
      <xdr:rowOff>29698</xdr:rowOff>
    </xdr:from>
    <xdr:to>
      <xdr:col>8</xdr:col>
      <xdr:colOff>890643</xdr:colOff>
      <xdr:row>5</xdr:row>
      <xdr:rowOff>143997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1749A59-074F-442A-B6D5-9D9AE8A7F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736" y="191623"/>
          <a:ext cx="918657" cy="704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A5A0E-132D-4C65-A241-FD441BBB0233}">
  <sheetPr>
    <tabColor theme="1" tint="0.249977111117893"/>
    <pageSetUpPr fitToPage="1"/>
  </sheetPr>
  <dimension ref="B1:T58"/>
  <sheetViews>
    <sheetView showGridLines="0" tabSelected="1" zoomScale="85" zoomScaleNormal="85" workbookViewId="0">
      <selection activeCell="A2" sqref="A2:R40"/>
    </sheetView>
  </sheetViews>
  <sheetFormatPr defaultRowHeight="12.75" x14ac:dyDescent="0.25"/>
  <cols>
    <col min="1" max="1" width="5" style="3" customWidth="1"/>
    <col min="2" max="2" width="3.42578125" style="1" customWidth="1"/>
    <col min="3" max="3" width="4.85546875" style="1" customWidth="1"/>
    <col min="4" max="4" width="34.42578125" style="1" customWidth="1"/>
    <col min="5" max="5" width="6.85546875" style="2" customWidth="1"/>
    <col min="6" max="6" width="2.85546875" style="1" customWidth="1"/>
    <col min="7" max="7" width="16.42578125" style="3" customWidth="1"/>
    <col min="8" max="8" width="3.5703125" style="3" customWidth="1"/>
    <col min="9" max="9" width="16.42578125" style="3" customWidth="1"/>
    <col min="10" max="10" width="3.28515625" style="3" customWidth="1"/>
    <col min="11" max="11" width="3.42578125" style="3" customWidth="1"/>
    <col min="12" max="12" width="4.85546875" style="3" customWidth="1"/>
    <col min="13" max="13" width="34.42578125" style="3" customWidth="1"/>
    <col min="14" max="14" width="6.85546875" style="4" customWidth="1"/>
    <col min="15" max="15" width="2.85546875" style="3" customWidth="1"/>
    <col min="16" max="16" width="16.42578125" style="3" customWidth="1"/>
    <col min="17" max="17" width="3.5703125" style="3" customWidth="1"/>
    <col min="18" max="18" width="16.42578125" style="3" customWidth="1"/>
    <col min="19" max="19" width="4.42578125" style="3" customWidth="1"/>
    <col min="20" max="20" width="12" style="3" customWidth="1"/>
    <col min="21" max="21" width="15" style="3" customWidth="1"/>
    <col min="22" max="16384" width="9.140625" style="3"/>
  </cols>
  <sheetData>
    <row r="1" spans="2:18" x14ac:dyDescent="0.25">
      <c r="P1" s="13"/>
      <c r="Q1" s="13"/>
      <c r="R1" s="13"/>
    </row>
    <row r="3" spans="2:18" x14ac:dyDescent="0.25">
      <c r="B3" s="5" t="s">
        <v>0</v>
      </c>
    </row>
    <row r="4" spans="2:18" x14ac:dyDescent="0.25">
      <c r="B4" s="5" t="s">
        <v>1</v>
      </c>
    </row>
    <row r="8" spans="2:18" x14ac:dyDescent="0.2">
      <c r="E8" s="6" t="s">
        <v>2</v>
      </c>
      <c r="F8" s="7"/>
      <c r="G8" s="8">
        <v>44104</v>
      </c>
      <c r="H8" s="5"/>
      <c r="I8" s="8">
        <v>43830</v>
      </c>
      <c r="J8" s="9"/>
      <c r="K8" s="1"/>
      <c r="L8" s="1"/>
      <c r="M8" s="1"/>
      <c r="N8" s="6" t="s">
        <v>2</v>
      </c>
      <c r="O8" s="7"/>
      <c r="P8" s="8">
        <v>44104</v>
      </c>
      <c r="Q8" s="5"/>
      <c r="R8" s="8">
        <v>43830</v>
      </c>
    </row>
    <row r="9" spans="2:18" x14ac:dyDescent="0.25">
      <c r="K9" s="1"/>
      <c r="L9" s="1"/>
      <c r="M9" s="1"/>
      <c r="N9" s="2"/>
      <c r="O9" s="1"/>
    </row>
    <row r="10" spans="2:18" x14ac:dyDescent="0.25">
      <c r="B10" s="10" t="s">
        <v>3</v>
      </c>
      <c r="K10" s="10" t="s">
        <v>4</v>
      </c>
      <c r="L10" s="1"/>
      <c r="M10" s="1"/>
      <c r="N10" s="2"/>
      <c r="O10" s="1"/>
    </row>
    <row r="11" spans="2:18" x14ac:dyDescent="0.25">
      <c r="B11" s="11"/>
      <c r="K11" s="11"/>
      <c r="L11" s="1"/>
      <c r="M11" s="1"/>
      <c r="N11" s="2"/>
      <c r="O11" s="1"/>
    </row>
    <row r="12" spans="2:18" x14ac:dyDescent="0.25">
      <c r="B12" s="12" t="s">
        <v>5</v>
      </c>
      <c r="K12" s="12" t="s">
        <v>5</v>
      </c>
      <c r="L12" s="1"/>
      <c r="M12" s="1"/>
      <c r="N12" s="2"/>
      <c r="O12" s="1"/>
    </row>
    <row r="13" spans="2:18" x14ac:dyDescent="0.25">
      <c r="B13" s="12"/>
      <c r="K13" s="12"/>
      <c r="L13" s="1"/>
      <c r="M13" s="1"/>
      <c r="N13" s="2"/>
      <c r="O13" s="1"/>
      <c r="P13" s="13"/>
    </row>
    <row r="14" spans="2:18" x14ac:dyDescent="0.25">
      <c r="C14" s="14" t="s">
        <v>6</v>
      </c>
      <c r="D14" s="14"/>
      <c r="E14" s="15">
        <v>4</v>
      </c>
      <c r="F14" s="14"/>
      <c r="G14" s="16">
        <v>27199850</v>
      </c>
      <c r="H14" s="17"/>
      <c r="I14" s="16">
        <v>26677566</v>
      </c>
      <c r="J14" s="18"/>
      <c r="K14" s="1"/>
      <c r="L14" s="14" t="s">
        <v>7</v>
      </c>
      <c r="M14" s="14"/>
      <c r="N14" s="15"/>
      <c r="O14" s="15">
        <v>14</v>
      </c>
      <c r="P14" s="19">
        <v>6609812</v>
      </c>
      <c r="Q14" s="17"/>
      <c r="R14" s="16">
        <v>4301090</v>
      </c>
    </row>
    <row r="15" spans="2:18" x14ac:dyDescent="0.25">
      <c r="C15" s="14" t="s">
        <v>8</v>
      </c>
      <c r="D15" s="14"/>
      <c r="E15" s="15">
        <v>5</v>
      </c>
      <c r="F15" s="14"/>
      <c r="G15" s="16">
        <v>2383298</v>
      </c>
      <c r="H15" s="17"/>
      <c r="I15" s="16">
        <v>12706426</v>
      </c>
      <c r="J15" s="18"/>
      <c r="K15" s="1"/>
      <c r="L15" s="14" t="s">
        <v>9</v>
      </c>
      <c r="M15" s="14"/>
      <c r="N15" s="15"/>
      <c r="O15" s="15">
        <v>15</v>
      </c>
      <c r="P15" s="16">
        <v>485241</v>
      </c>
      <c r="Q15" s="17"/>
      <c r="R15" s="16">
        <v>84663</v>
      </c>
    </row>
    <row r="16" spans="2:18" x14ac:dyDescent="0.25">
      <c r="C16" s="14" t="s">
        <v>10</v>
      </c>
      <c r="D16" s="14"/>
      <c r="E16" s="15">
        <v>6</v>
      </c>
      <c r="F16" s="14"/>
      <c r="G16" s="16">
        <v>0</v>
      </c>
      <c r="H16" s="17"/>
      <c r="I16" s="16">
        <v>13290134</v>
      </c>
      <c r="J16" s="18"/>
      <c r="K16" s="1"/>
      <c r="L16" s="14" t="s">
        <v>11</v>
      </c>
      <c r="M16" s="14"/>
      <c r="N16" s="15"/>
      <c r="O16" s="15">
        <v>16</v>
      </c>
      <c r="P16" s="16">
        <v>487139</v>
      </c>
      <c r="Q16" s="17"/>
      <c r="R16" s="16">
        <v>96815</v>
      </c>
    </row>
    <row r="17" spans="2:20" x14ac:dyDescent="0.25">
      <c r="C17" s="14" t="s">
        <v>12</v>
      </c>
      <c r="D17" s="14"/>
      <c r="E17" s="15">
        <v>7</v>
      </c>
      <c r="F17" s="14"/>
      <c r="G17" s="16">
        <v>491824</v>
      </c>
      <c r="H17" s="17"/>
      <c r="I17" s="16">
        <v>623102</v>
      </c>
      <c r="J17" s="18"/>
      <c r="K17" s="1"/>
      <c r="L17" s="14" t="s">
        <v>13</v>
      </c>
      <c r="M17" s="14"/>
      <c r="N17" s="15"/>
      <c r="O17" s="15">
        <v>17</v>
      </c>
      <c r="P17" s="16">
        <v>1221</v>
      </c>
      <c r="Q17" s="17"/>
      <c r="R17" s="16">
        <v>482155</v>
      </c>
    </row>
    <row r="18" spans="2:20" x14ac:dyDescent="0.25">
      <c r="C18" s="14" t="s">
        <v>14</v>
      </c>
      <c r="D18" s="14"/>
      <c r="E18" s="15">
        <v>8</v>
      </c>
      <c r="F18" s="14"/>
      <c r="G18" s="16">
        <v>896795</v>
      </c>
      <c r="H18" s="17"/>
      <c r="I18" s="16">
        <v>259682</v>
      </c>
      <c r="J18" s="18"/>
      <c r="K18" s="1"/>
      <c r="L18" s="20"/>
      <c r="M18" s="21"/>
      <c r="N18" s="22"/>
      <c r="O18" s="22"/>
      <c r="P18" s="23"/>
      <c r="Q18" s="24"/>
      <c r="R18" s="23"/>
    </row>
    <row r="19" spans="2:20" x14ac:dyDescent="0.25">
      <c r="C19" s="14" t="s">
        <v>15</v>
      </c>
      <c r="D19" s="14"/>
      <c r="E19" s="15">
        <v>9</v>
      </c>
      <c r="F19" s="14"/>
      <c r="G19" s="16">
        <v>0</v>
      </c>
      <c r="H19" s="17"/>
      <c r="I19" s="16">
        <v>541289</v>
      </c>
      <c r="J19" s="18"/>
      <c r="K19" s="10" t="s">
        <v>16</v>
      </c>
      <c r="L19" s="1"/>
      <c r="M19" s="1"/>
      <c r="N19" s="2"/>
      <c r="O19" s="2"/>
      <c r="P19" s="25">
        <f>SUM(P14:P18)</f>
        <v>7583413</v>
      </c>
      <c r="Q19" s="26"/>
      <c r="R19" s="25">
        <v>4964723</v>
      </c>
      <c r="T19" s="27"/>
    </row>
    <row r="20" spans="2:20" x14ac:dyDescent="0.25">
      <c r="C20" s="14" t="s">
        <v>17</v>
      </c>
      <c r="D20" s="14"/>
      <c r="E20" s="15">
        <v>10</v>
      </c>
      <c r="F20" s="14"/>
      <c r="G20" s="16">
        <v>78416</v>
      </c>
      <c r="H20" s="17"/>
      <c r="I20" s="16">
        <v>85299</v>
      </c>
      <c r="J20" s="18"/>
      <c r="K20" s="1"/>
      <c r="L20" s="20"/>
      <c r="M20" s="20"/>
      <c r="N20" s="22"/>
      <c r="O20" s="22"/>
      <c r="P20" s="23"/>
      <c r="Q20" s="24"/>
      <c r="R20" s="23"/>
      <c r="T20" s="27"/>
    </row>
    <row r="21" spans="2:20" x14ac:dyDescent="0.25">
      <c r="C21" s="14" t="s">
        <v>18</v>
      </c>
      <c r="D21" s="14"/>
      <c r="E21" s="15">
        <v>11</v>
      </c>
      <c r="F21" s="14"/>
      <c r="G21" s="16">
        <v>315858</v>
      </c>
      <c r="H21" s="17"/>
      <c r="I21" s="16">
        <v>77206</v>
      </c>
      <c r="J21" s="18"/>
      <c r="K21" s="10" t="s">
        <v>19</v>
      </c>
      <c r="L21" s="1"/>
      <c r="M21" s="1"/>
      <c r="N21" s="2"/>
      <c r="O21" s="2"/>
      <c r="P21" s="24"/>
      <c r="Q21" s="24"/>
      <c r="R21" s="24"/>
      <c r="T21" s="27"/>
    </row>
    <row r="22" spans="2:20" x14ac:dyDescent="0.25">
      <c r="C22" s="20"/>
      <c r="D22" s="20"/>
      <c r="E22" s="22"/>
      <c r="F22" s="20"/>
      <c r="G22" s="23"/>
      <c r="H22" s="24"/>
      <c r="I22" s="23"/>
      <c r="J22" s="18"/>
      <c r="K22" s="10"/>
      <c r="L22" s="1"/>
      <c r="M22" s="1"/>
      <c r="N22" s="2"/>
      <c r="O22" s="2"/>
      <c r="P22" s="24"/>
      <c r="Q22" s="24"/>
      <c r="R22" s="24"/>
    </row>
    <row r="23" spans="2:20" x14ac:dyDescent="0.25">
      <c r="B23" s="10" t="s">
        <v>16</v>
      </c>
      <c r="G23" s="28">
        <f>SUM(G14:G21)</f>
        <v>31366041</v>
      </c>
      <c r="H23" s="26"/>
      <c r="I23" s="25">
        <v>54260704</v>
      </c>
      <c r="J23" s="18"/>
      <c r="K23" s="10"/>
      <c r="L23" s="29" t="s">
        <v>20</v>
      </c>
      <c r="M23" s="30"/>
      <c r="N23" s="31"/>
      <c r="O23" s="15">
        <v>18</v>
      </c>
      <c r="P23" s="32">
        <v>2158617</v>
      </c>
      <c r="Q23" s="17"/>
      <c r="R23" s="32">
        <v>1044981</v>
      </c>
    </row>
    <row r="24" spans="2:20" x14ac:dyDescent="0.25">
      <c r="J24" s="33"/>
      <c r="K24" s="10"/>
      <c r="L24" s="34"/>
      <c r="M24" s="20"/>
      <c r="N24" s="2"/>
      <c r="O24" s="2"/>
      <c r="P24" s="35"/>
      <c r="Q24" s="24"/>
      <c r="R24" s="35"/>
    </row>
    <row r="25" spans="2:20" x14ac:dyDescent="0.25">
      <c r="G25" s="24"/>
      <c r="H25" s="24"/>
      <c r="I25" s="24"/>
      <c r="K25" s="10" t="s">
        <v>21</v>
      </c>
      <c r="L25" s="1"/>
      <c r="M25" s="1"/>
      <c r="N25" s="2"/>
      <c r="O25" s="2"/>
      <c r="P25" s="25">
        <f>P23</f>
        <v>2158617</v>
      </c>
      <c r="Q25" s="24"/>
      <c r="R25" s="25">
        <v>1044981</v>
      </c>
    </row>
    <row r="26" spans="2:20" x14ac:dyDescent="0.25">
      <c r="B26" s="10" t="s">
        <v>19</v>
      </c>
      <c r="G26" s="24"/>
      <c r="H26" s="24"/>
      <c r="I26" s="24"/>
      <c r="K26" s="10"/>
      <c r="L26" s="1"/>
      <c r="M26" s="1"/>
      <c r="N26" s="2"/>
      <c r="O26" s="2"/>
      <c r="P26" s="24"/>
      <c r="Q26" s="24"/>
      <c r="R26" s="24"/>
    </row>
    <row r="27" spans="2:20" x14ac:dyDescent="0.25">
      <c r="B27" s="10"/>
      <c r="C27" s="29" t="s">
        <v>22</v>
      </c>
      <c r="G27" s="24"/>
      <c r="H27" s="24"/>
      <c r="I27" s="24"/>
      <c r="K27" s="10"/>
      <c r="O27" s="4"/>
      <c r="P27" s="24"/>
      <c r="Q27" s="24"/>
      <c r="R27" s="24"/>
    </row>
    <row r="28" spans="2:20" x14ac:dyDescent="0.25">
      <c r="B28" s="36"/>
      <c r="C28" s="29"/>
      <c r="D28" s="14" t="s">
        <v>8</v>
      </c>
      <c r="E28" s="15">
        <v>5</v>
      </c>
      <c r="F28" s="30"/>
      <c r="G28" s="32">
        <v>12706426</v>
      </c>
      <c r="H28" s="17"/>
      <c r="I28" s="32">
        <v>0</v>
      </c>
      <c r="K28" s="10" t="s">
        <v>23</v>
      </c>
      <c r="L28" s="1"/>
      <c r="M28" s="1"/>
      <c r="N28" s="2"/>
      <c r="O28" s="2"/>
      <c r="P28" s="24"/>
      <c r="Q28" s="24"/>
      <c r="R28" s="24"/>
    </row>
    <row r="29" spans="2:20" x14ac:dyDescent="0.25">
      <c r="B29" s="30"/>
      <c r="C29" s="30"/>
      <c r="D29" s="14" t="s">
        <v>15</v>
      </c>
      <c r="E29" s="15">
        <v>9</v>
      </c>
      <c r="F29" s="30"/>
      <c r="G29" s="32">
        <v>536358</v>
      </c>
      <c r="H29" s="17"/>
      <c r="I29" s="32">
        <v>0</v>
      </c>
      <c r="K29" s="10"/>
      <c r="O29" s="4"/>
      <c r="P29" s="24"/>
      <c r="Q29" s="24"/>
      <c r="R29" s="24"/>
    </row>
    <row r="30" spans="2:20" x14ac:dyDescent="0.25">
      <c r="B30" s="30"/>
      <c r="C30" s="30"/>
      <c r="D30" s="14" t="s">
        <v>10</v>
      </c>
      <c r="E30" s="15">
        <v>6</v>
      </c>
      <c r="F30" s="30"/>
      <c r="G30" s="16">
        <v>26401118</v>
      </c>
      <c r="H30" s="17"/>
      <c r="I30" s="32">
        <v>0</v>
      </c>
      <c r="J30" s="37"/>
      <c r="K30" s="10"/>
      <c r="L30" s="29" t="s">
        <v>24</v>
      </c>
      <c r="M30" s="30"/>
      <c r="N30" s="31"/>
      <c r="O30" s="15">
        <v>19</v>
      </c>
      <c r="P30" s="38">
        <v>113397250</v>
      </c>
      <c r="Q30" s="17"/>
      <c r="R30" s="32">
        <v>98701677</v>
      </c>
    </row>
    <row r="31" spans="2:20" x14ac:dyDescent="0.25">
      <c r="B31" s="30"/>
      <c r="C31" s="29" t="s">
        <v>25</v>
      </c>
      <c r="D31" s="29"/>
      <c r="E31" s="39">
        <v>12</v>
      </c>
      <c r="F31" s="29"/>
      <c r="G31" s="32">
        <v>2236681</v>
      </c>
      <c r="H31" s="17"/>
      <c r="I31" s="32">
        <v>2767442</v>
      </c>
      <c r="J31" s="37"/>
      <c r="K31" s="1"/>
      <c r="L31" s="29" t="s">
        <v>26</v>
      </c>
      <c r="M31" s="29"/>
      <c r="N31" s="39"/>
      <c r="O31" s="15">
        <v>20</v>
      </c>
      <c r="P31" s="38">
        <v>18466577</v>
      </c>
      <c r="Q31" s="17"/>
      <c r="R31" s="32">
        <v>14695573</v>
      </c>
    </row>
    <row r="32" spans="2:20" x14ac:dyDescent="0.25">
      <c r="B32" s="30"/>
      <c r="C32" s="29" t="s">
        <v>27</v>
      </c>
      <c r="D32" s="29"/>
      <c r="E32" s="39">
        <v>13</v>
      </c>
      <c r="F32" s="29"/>
      <c r="G32" s="32">
        <v>33922673.240000002</v>
      </c>
      <c r="H32" s="17"/>
      <c r="I32" s="32">
        <v>33217264</v>
      </c>
      <c r="J32" s="40"/>
      <c r="K32" s="1"/>
      <c r="L32" s="29" t="s">
        <v>28</v>
      </c>
      <c r="M32" s="29"/>
      <c r="N32" s="39"/>
      <c r="O32" s="15">
        <v>19</v>
      </c>
      <c r="P32" s="41">
        <v>-34436560</v>
      </c>
      <c r="Q32" s="17"/>
      <c r="R32" s="32">
        <v>-29161544</v>
      </c>
    </row>
    <row r="33" spans="2:18" x14ac:dyDescent="0.25">
      <c r="C33" s="34"/>
      <c r="D33" s="34"/>
      <c r="E33" s="42"/>
      <c r="F33" s="34"/>
      <c r="G33" s="35"/>
      <c r="H33" s="24"/>
      <c r="I33" s="35"/>
      <c r="J33" s="40"/>
      <c r="K33" s="1"/>
      <c r="L33" s="34"/>
      <c r="M33" s="34"/>
      <c r="N33" s="42"/>
      <c r="O33" s="42"/>
      <c r="P33" s="35"/>
      <c r="Q33" s="24"/>
      <c r="R33" s="35"/>
    </row>
    <row r="34" spans="2:18" x14ac:dyDescent="0.25">
      <c r="B34" s="10" t="s">
        <v>21</v>
      </c>
      <c r="G34" s="25">
        <f>SUM(G28:G32)</f>
        <v>75803256.24000001</v>
      </c>
      <c r="H34" s="24"/>
      <c r="I34" s="25">
        <v>35984706</v>
      </c>
      <c r="J34" s="37"/>
      <c r="K34" s="10" t="s">
        <v>29</v>
      </c>
      <c r="L34" s="1"/>
      <c r="M34" s="1"/>
      <c r="N34" s="2"/>
      <c r="O34" s="2"/>
      <c r="P34" s="43">
        <f>SUM(P30:P32)</f>
        <v>97427267</v>
      </c>
      <c r="Q34" s="24"/>
      <c r="R34" s="25">
        <v>84235706</v>
      </c>
    </row>
    <row r="35" spans="2:18" x14ac:dyDescent="0.25">
      <c r="J35" s="44"/>
      <c r="O35" s="4"/>
    </row>
    <row r="36" spans="2:18" x14ac:dyDescent="0.25">
      <c r="G36" s="24"/>
      <c r="H36" s="24"/>
      <c r="I36" s="24"/>
      <c r="K36" s="1"/>
      <c r="L36" s="1"/>
      <c r="M36" s="1"/>
      <c r="N36" s="2"/>
      <c r="O36" s="2"/>
      <c r="P36" s="24"/>
      <c r="Q36" s="24"/>
      <c r="R36" s="24"/>
    </row>
    <row r="37" spans="2:18" ht="13.5" thickBot="1" x14ac:dyDescent="0.3">
      <c r="B37" s="10" t="s">
        <v>30</v>
      </c>
      <c r="G37" s="45">
        <f>SUM(G23,G34)</f>
        <v>107169297.24000001</v>
      </c>
      <c r="H37" s="24"/>
      <c r="I37" s="45">
        <v>90245410</v>
      </c>
      <c r="J37" s="46"/>
      <c r="K37" s="10" t="s">
        <v>31</v>
      </c>
      <c r="L37" s="1"/>
      <c r="M37" s="1"/>
      <c r="N37" s="2"/>
      <c r="O37" s="1"/>
      <c r="P37" s="47">
        <f>SUM(P19,P25,P34)</f>
        <v>107169297</v>
      </c>
      <c r="Q37" s="24"/>
      <c r="R37" s="45">
        <v>90245410</v>
      </c>
    </row>
    <row r="38" spans="2:18" ht="18" customHeight="1" thickTop="1" x14ac:dyDescent="0.25">
      <c r="G38" s="2"/>
      <c r="H38" s="2"/>
      <c r="I38" s="2"/>
    </row>
    <row r="39" spans="2:18" x14ac:dyDescent="0.25">
      <c r="B39" s="48" t="s">
        <v>32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/>
      <c r="O39" s="48"/>
      <c r="P39" s="48"/>
      <c r="Q39" s="48"/>
      <c r="R39" s="48"/>
    </row>
    <row r="40" spans="2:18" x14ac:dyDescent="0.25">
      <c r="E40" s="1"/>
      <c r="G40" s="1"/>
      <c r="H40" s="1"/>
      <c r="I40" s="1"/>
      <c r="J40" s="1"/>
      <c r="K40" s="1"/>
      <c r="L40" s="1"/>
      <c r="M40" s="1"/>
      <c r="N40" s="50"/>
    </row>
    <row r="41" spans="2:18" x14ac:dyDescent="0.25">
      <c r="E41" s="1"/>
      <c r="G41" s="1"/>
      <c r="H41" s="1"/>
      <c r="I41" s="1"/>
      <c r="J41" s="1"/>
      <c r="K41" s="1"/>
      <c r="L41" s="1"/>
      <c r="M41" s="1"/>
      <c r="N41" s="3"/>
      <c r="P41" s="24"/>
    </row>
    <row r="42" spans="2:18" x14ac:dyDescent="0.25">
      <c r="E42" s="1"/>
      <c r="G42" s="1"/>
      <c r="H42" s="1"/>
      <c r="I42" s="1"/>
      <c r="J42" s="1"/>
      <c r="K42" s="1"/>
      <c r="L42" s="1"/>
      <c r="M42" s="1"/>
      <c r="N42" s="3"/>
    </row>
    <row r="43" spans="2:18" x14ac:dyDescent="0.25">
      <c r="E43" s="1"/>
      <c r="G43" s="1"/>
      <c r="H43" s="1"/>
      <c r="I43" s="1"/>
      <c r="J43" s="1"/>
      <c r="K43" s="1"/>
      <c r="L43" s="1"/>
      <c r="M43" s="1"/>
      <c r="N43" s="3"/>
    </row>
    <row r="44" spans="2:18" x14ac:dyDescent="0.25">
      <c r="E44" s="1"/>
      <c r="G44" s="1"/>
      <c r="H44" s="1"/>
      <c r="I44" s="1"/>
      <c r="J44" s="1"/>
      <c r="K44" s="1"/>
      <c r="L44" s="1"/>
      <c r="M44" s="1"/>
      <c r="N44" s="3"/>
    </row>
    <row r="45" spans="2:18" x14ac:dyDescent="0.25">
      <c r="E45" s="1"/>
      <c r="G45" s="1"/>
      <c r="H45" s="1"/>
      <c r="I45" s="1"/>
      <c r="J45" s="1"/>
      <c r="K45" s="1"/>
      <c r="L45" s="1"/>
      <c r="M45" s="1"/>
      <c r="N45" s="3"/>
    </row>
    <row r="46" spans="2:18" x14ac:dyDescent="0.25">
      <c r="E46" s="1"/>
      <c r="G46" s="1"/>
      <c r="H46" s="1"/>
      <c r="I46" s="1"/>
      <c r="J46" s="1"/>
      <c r="K46" s="1"/>
      <c r="L46" s="1"/>
      <c r="M46" s="1"/>
      <c r="N46" s="3"/>
    </row>
    <row r="47" spans="2:18" x14ac:dyDescent="0.25">
      <c r="E47" s="1"/>
      <c r="G47" s="1"/>
      <c r="H47" s="1"/>
      <c r="I47" s="1"/>
      <c r="J47" s="1"/>
      <c r="K47" s="1"/>
      <c r="L47" s="1"/>
      <c r="M47" s="1"/>
    </row>
    <row r="48" spans="2:18" x14ac:dyDescent="0.25">
      <c r="E48" s="1"/>
      <c r="G48" s="1"/>
      <c r="H48" s="1"/>
      <c r="I48" s="1"/>
      <c r="J48" s="1"/>
      <c r="K48" s="1"/>
      <c r="L48" s="1"/>
      <c r="M48" s="1"/>
    </row>
    <row r="49" spans="5:13" x14ac:dyDescent="0.25">
      <c r="E49" s="1"/>
      <c r="G49" s="1"/>
      <c r="H49" s="1"/>
      <c r="I49" s="1"/>
      <c r="J49" s="1"/>
      <c r="K49" s="1"/>
      <c r="L49" s="1"/>
      <c r="M49" s="1"/>
    </row>
    <row r="50" spans="5:13" x14ac:dyDescent="0.25">
      <c r="E50" s="1"/>
      <c r="G50" s="1"/>
      <c r="H50" s="1"/>
      <c r="I50" s="1"/>
      <c r="J50" s="1"/>
      <c r="K50" s="1"/>
      <c r="L50" s="1"/>
      <c r="M50" s="1"/>
    </row>
    <row r="51" spans="5:13" x14ac:dyDescent="0.25">
      <c r="E51" s="1"/>
      <c r="G51" s="1"/>
      <c r="H51" s="1"/>
      <c r="I51" s="1"/>
      <c r="J51" s="1"/>
      <c r="K51" s="1"/>
      <c r="L51" s="1"/>
      <c r="M51" s="1"/>
    </row>
    <row r="52" spans="5:13" x14ac:dyDescent="0.25">
      <c r="E52" s="1"/>
      <c r="G52" s="1"/>
      <c r="H52" s="1"/>
      <c r="I52" s="1"/>
      <c r="J52" s="1"/>
      <c r="K52" s="1"/>
      <c r="L52" s="1"/>
      <c r="M52" s="1"/>
    </row>
    <row r="53" spans="5:13" x14ac:dyDescent="0.25">
      <c r="E53" s="1"/>
      <c r="G53" s="1"/>
      <c r="H53" s="1"/>
      <c r="I53" s="1"/>
      <c r="J53" s="1"/>
      <c r="K53" s="1"/>
      <c r="L53" s="1"/>
      <c r="M53" s="1"/>
    </row>
    <row r="54" spans="5:13" x14ac:dyDescent="0.25">
      <c r="E54" s="1"/>
      <c r="G54" s="1"/>
      <c r="H54" s="1"/>
      <c r="I54" s="1"/>
      <c r="J54" s="1"/>
      <c r="K54" s="1"/>
      <c r="L54" s="1"/>
      <c r="M54" s="1"/>
    </row>
    <row r="55" spans="5:13" x14ac:dyDescent="0.25">
      <c r="E55" s="1"/>
      <c r="G55" s="1"/>
      <c r="H55" s="1"/>
      <c r="I55" s="1"/>
      <c r="J55" s="1"/>
      <c r="K55" s="1"/>
      <c r="L55" s="1"/>
      <c r="M55" s="1"/>
    </row>
    <row r="56" spans="5:13" x14ac:dyDescent="0.25">
      <c r="E56" s="1"/>
      <c r="G56" s="1"/>
      <c r="H56" s="1"/>
      <c r="I56" s="1"/>
      <c r="J56" s="1"/>
      <c r="K56" s="1"/>
      <c r="L56" s="1"/>
      <c r="M56" s="1"/>
    </row>
    <row r="57" spans="5:13" x14ac:dyDescent="0.25">
      <c r="E57" s="1"/>
      <c r="G57" s="1"/>
      <c r="H57" s="1"/>
      <c r="I57" s="1"/>
      <c r="J57" s="1"/>
      <c r="K57" s="1"/>
      <c r="L57" s="1"/>
      <c r="M57" s="1"/>
    </row>
    <row r="58" spans="5:13" x14ac:dyDescent="0.25">
      <c r="E58" s="1"/>
      <c r="G58" s="1"/>
      <c r="H58" s="1"/>
      <c r="I58" s="1"/>
      <c r="J58" s="1"/>
      <c r="K58" s="1"/>
      <c r="L58" s="1"/>
      <c r="M58" s="1"/>
    </row>
  </sheetData>
  <pageMargins left="0.51181102362204722" right="0.51181102362204722" top="0.78740157480314965" bottom="0.78740157480314965" header="0.31496062992125984" footer="0.31496062992125984"/>
  <pageSetup paperSize="9" scale="73" orientation="landscape" r:id="rId1"/>
  <ignoredErrors>
    <ignoredError sqref="G13:S15 G17:S37 G16:I16 K16:S16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85CDF-69DF-410A-8535-57F6A334F967}">
  <sheetPr>
    <tabColor theme="1" tint="0.249977111117893"/>
    <pageSetUpPr fitToPage="1"/>
  </sheetPr>
  <dimension ref="B3:J45"/>
  <sheetViews>
    <sheetView showGridLines="0" zoomScaleNormal="100" workbookViewId="0">
      <selection sqref="A1:H42"/>
    </sheetView>
  </sheetViews>
  <sheetFormatPr defaultRowHeight="12.75" x14ac:dyDescent="0.25"/>
  <cols>
    <col min="1" max="1" width="9.140625" style="3"/>
    <col min="2" max="2" width="4.85546875" style="1" customWidth="1"/>
    <col min="3" max="3" width="45.140625" style="1" customWidth="1"/>
    <col min="4" max="4" width="9.140625" style="1" customWidth="1"/>
    <col min="5" max="5" width="6.7109375" style="1" customWidth="1"/>
    <col min="6" max="6" width="16" style="3" customWidth="1"/>
    <col min="7" max="7" width="3.28515625" style="3" customWidth="1"/>
    <col min="8" max="8" width="16" style="3" customWidth="1"/>
    <col min="9" max="9" width="6.7109375" style="3" customWidth="1"/>
    <col min="10" max="10" width="13.42578125" style="3" bestFit="1" customWidth="1"/>
    <col min="11" max="16384" width="9.140625" style="3"/>
  </cols>
  <sheetData>
    <row r="3" spans="2:10" x14ac:dyDescent="0.25">
      <c r="B3" s="5" t="s">
        <v>0</v>
      </c>
    </row>
    <row r="4" spans="2:10" x14ac:dyDescent="0.25">
      <c r="B4" s="5" t="s">
        <v>33</v>
      </c>
    </row>
    <row r="5" spans="2:10" x14ac:dyDescent="0.25">
      <c r="B5" s="5"/>
    </row>
    <row r="7" spans="2:10" ht="25.5" x14ac:dyDescent="0.2">
      <c r="D7" s="6" t="s">
        <v>2</v>
      </c>
      <c r="E7" s="5"/>
      <c r="F7" s="51" t="s">
        <v>34</v>
      </c>
      <c r="G7" s="5"/>
      <c r="H7" s="51" t="s">
        <v>35</v>
      </c>
      <c r="I7" s="52"/>
    </row>
    <row r="9" spans="2:10" ht="15" x14ac:dyDescent="0.25">
      <c r="B9" s="14" t="s">
        <v>36</v>
      </c>
      <c r="C9" s="30"/>
      <c r="D9"/>
      <c r="E9" s="30"/>
      <c r="F9" s="16">
        <v>899050.72000000009</v>
      </c>
      <c r="G9" s="17"/>
      <c r="H9" s="16">
        <v>1620030</v>
      </c>
      <c r="I9" s="16"/>
    </row>
    <row r="10" spans="2:10" ht="15" x14ac:dyDescent="0.25">
      <c r="B10" s="14" t="s">
        <v>37</v>
      </c>
      <c r="C10" s="30"/>
      <c r="D10"/>
      <c r="E10" s="30"/>
      <c r="F10" s="16">
        <v>-210648.77</v>
      </c>
      <c r="G10" s="17"/>
      <c r="H10" s="16">
        <v>-1365112</v>
      </c>
      <c r="I10" s="16"/>
    </row>
    <row r="11" spans="2:10" x14ac:dyDescent="0.25">
      <c r="B11" s="10" t="s">
        <v>38</v>
      </c>
      <c r="D11" s="15">
        <v>21</v>
      </c>
      <c r="F11" s="53">
        <f>SUM(F9:F10)</f>
        <v>688401.95000000007</v>
      </c>
      <c r="G11" s="24"/>
      <c r="H11" s="53">
        <f>SUM(H9:H10)</f>
        <v>254918</v>
      </c>
      <c r="I11" s="54"/>
    </row>
    <row r="12" spans="2:10" x14ac:dyDescent="0.25">
      <c r="B12" s="11"/>
      <c r="F12" s="24"/>
      <c r="G12" s="24"/>
      <c r="H12" s="16"/>
      <c r="I12" s="16"/>
    </row>
    <row r="13" spans="2:10" x14ac:dyDescent="0.25">
      <c r="B13" s="12" t="s">
        <v>39</v>
      </c>
      <c r="D13" s="15"/>
      <c r="F13" s="24"/>
      <c r="G13" s="24"/>
      <c r="H13" s="24"/>
      <c r="I13" s="24"/>
    </row>
    <row r="14" spans="2:10" x14ac:dyDescent="0.25">
      <c r="B14" s="30"/>
      <c r="C14" s="14" t="s">
        <v>40</v>
      </c>
      <c r="D14" s="15">
        <v>22</v>
      </c>
      <c r="E14" s="14"/>
      <c r="F14" s="16">
        <v>-25279336.560000002</v>
      </c>
      <c r="G14" s="17"/>
      <c r="H14" s="16">
        <f>-22511584+1</f>
        <v>-22511583</v>
      </c>
      <c r="I14" s="16"/>
    </row>
    <row r="15" spans="2:10" x14ac:dyDescent="0.25">
      <c r="B15" s="30"/>
      <c r="C15" s="14" t="s">
        <v>41</v>
      </c>
      <c r="D15" s="15">
        <v>23</v>
      </c>
      <c r="E15" s="14"/>
      <c r="F15" s="16">
        <v>-6847767</v>
      </c>
      <c r="G15" s="17"/>
      <c r="H15" s="16">
        <v>-8460332</v>
      </c>
      <c r="I15" s="16"/>
    </row>
    <row r="16" spans="2:10" x14ac:dyDescent="0.25">
      <c r="B16" s="30"/>
      <c r="C16" s="14" t="s">
        <v>42</v>
      </c>
      <c r="D16" s="15">
        <v>24</v>
      </c>
      <c r="E16" s="14"/>
      <c r="F16" s="16">
        <v>-1982181</v>
      </c>
      <c r="G16" s="17"/>
      <c r="H16" s="16">
        <v>-2639471</v>
      </c>
      <c r="I16" s="16"/>
      <c r="J16" s="24"/>
    </row>
    <row r="17" spans="2:9" x14ac:dyDescent="0.25">
      <c r="B17" s="30"/>
      <c r="C17" s="14" t="s">
        <v>43</v>
      </c>
      <c r="D17" s="15">
        <v>25</v>
      </c>
      <c r="E17" s="14"/>
      <c r="F17" s="16">
        <v>-1409544</v>
      </c>
      <c r="G17" s="17"/>
      <c r="H17" s="16">
        <v>-1646568</v>
      </c>
      <c r="I17" s="16"/>
    </row>
    <row r="18" spans="2:9" x14ac:dyDescent="0.25">
      <c r="B18" s="30"/>
      <c r="C18" s="14" t="s">
        <v>44</v>
      </c>
      <c r="D18" s="15">
        <v>26</v>
      </c>
      <c r="E18" s="14"/>
      <c r="F18" s="16">
        <v>27924590</v>
      </c>
      <c r="G18" s="17"/>
      <c r="H18" s="16">
        <v>33079140</v>
      </c>
      <c r="I18" s="16"/>
    </row>
    <row r="19" spans="2:9" x14ac:dyDescent="0.25">
      <c r="B19" s="10" t="s">
        <v>45</v>
      </c>
      <c r="D19" s="15">
        <v>27</v>
      </c>
      <c r="F19" s="53">
        <f>SUM(F14:F18)</f>
        <v>-7594238.5600000024</v>
      </c>
      <c r="G19" s="26"/>
      <c r="H19" s="53">
        <f>SUM(H14:H18)</f>
        <v>-2178814</v>
      </c>
      <c r="I19" s="54"/>
    </row>
    <row r="20" spans="2:9" x14ac:dyDescent="0.25">
      <c r="D20" s="15"/>
      <c r="F20" s="16"/>
      <c r="G20" s="24"/>
      <c r="H20" s="55"/>
      <c r="I20" s="55"/>
    </row>
    <row r="21" spans="2:9" x14ac:dyDescent="0.25">
      <c r="B21" s="10" t="s">
        <v>46</v>
      </c>
      <c r="D21" s="15"/>
      <c r="F21" s="24"/>
      <c r="G21" s="24"/>
      <c r="H21" s="24"/>
      <c r="I21" s="24"/>
    </row>
    <row r="22" spans="2:9" x14ac:dyDescent="0.25">
      <c r="B22" s="30"/>
      <c r="C22" s="14" t="s">
        <v>47</v>
      </c>
      <c r="D22" s="15"/>
      <c r="E22" s="14"/>
      <c r="F22" s="16">
        <v>1279465</v>
      </c>
      <c r="G22" s="17"/>
      <c r="H22" s="56">
        <v>1175451</v>
      </c>
      <c r="I22" s="56"/>
    </row>
    <row r="23" spans="2:9" x14ac:dyDescent="0.25">
      <c r="B23" s="30"/>
      <c r="C23" s="14" t="s">
        <v>48</v>
      </c>
      <c r="D23" s="15"/>
      <c r="E23" s="14"/>
      <c r="F23" s="16">
        <v>-62520</v>
      </c>
      <c r="G23" s="17"/>
      <c r="H23" s="16">
        <v>-56068</v>
      </c>
      <c r="I23" s="16"/>
    </row>
    <row r="24" spans="2:9" x14ac:dyDescent="0.25">
      <c r="B24" s="10" t="s">
        <v>49</v>
      </c>
      <c r="D24" s="15">
        <v>28</v>
      </c>
      <c r="F24" s="53">
        <f>SUM(F22:F23)</f>
        <v>1216945</v>
      </c>
      <c r="G24" s="24"/>
      <c r="H24" s="53">
        <f>SUM(H22:H23)</f>
        <v>1119383</v>
      </c>
      <c r="I24" s="54"/>
    </row>
    <row r="25" spans="2:9" x14ac:dyDescent="0.25">
      <c r="B25" s="11"/>
      <c r="D25" s="15"/>
      <c r="F25" s="24"/>
      <c r="G25" s="24"/>
      <c r="H25" s="16"/>
      <c r="I25" s="16"/>
    </row>
    <row r="26" spans="2:9" x14ac:dyDescent="0.25">
      <c r="B26" s="10" t="s">
        <v>50</v>
      </c>
      <c r="D26" s="15"/>
      <c r="F26" s="53">
        <f>SUM(F11,F19,F24)</f>
        <v>-5688891.6100000022</v>
      </c>
      <c r="G26" s="24"/>
      <c r="H26" s="53">
        <f>SUM(H11,H19,H24)</f>
        <v>-804513</v>
      </c>
      <c r="I26" s="57"/>
    </row>
    <row r="27" spans="2:9" x14ac:dyDescent="0.25">
      <c r="B27" s="58"/>
      <c r="D27" s="15"/>
      <c r="F27" s="24"/>
      <c r="G27" s="24"/>
      <c r="H27" s="24"/>
      <c r="I27" s="24"/>
    </row>
    <row r="28" spans="2:9" x14ac:dyDescent="0.25">
      <c r="B28" s="10" t="s">
        <v>51</v>
      </c>
      <c r="D28" s="15"/>
      <c r="F28" s="24"/>
      <c r="G28" s="24"/>
      <c r="H28" s="16"/>
      <c r="I28" s="16"/>
    </row>
    <row r="29" spans="2:9" x14ac:dyDescent="0.25">
      <c r="B29" s="59"/>
      <c r="C29" s="14" t="s">
        <v>52</v>
      </c>
      <c r="E29" s="14"/>
      <c r="F29" s="16">
        <v>4444351</v>
      </c>
      <c r="G29" s="60"/>
      <c r="H29" s="16">
        <v>765383</v>
      </c>
      <c r="I29" s="16"/>
    </row>
    <row r="30" spans="2:9" x14ac:dyDescent="0.25">
      <c r="B30" s="59"/>
      <c r="C30" s="14" t="s">
        <v>53</v>
      </c>
      <c r="D30" s="15"/>
      <c r="E30" s="14"/>
      <c r="F30" s="16">
        <v>-4030475</v>
      </c>
      <c r="G30" s="17"/>
      <c r="H30" s="32">
        <v>-796897</v>
      </c>
      <c r="I30" s="32"/>
    </row>
    <row r="31" spans="2:9" x14ac:dyDescent="0.25">
      <c r="B31" s="10" t="s">
        <v>54</v>
      </c>
      <c r="D31" s="15">
        <v>29</v>
      </c>
      <c r="F31" s="53">
        <f>SUM(F29:F30)</f>
        <v>413876</v>
      </c>
      <c r="G31" s="24"/>
      <c r="H31" s="53">
        <f>SUM(H29:H30)</f>
        <v>-31514</v>
      </c>
      <c r="I31" s="54"/>
    </row>
    <row r="32" spans="2:9" x14ac:dyDescent="0.25">
      <c r="F32" s="24"/>
      <c r="G32" s="24"/>
      <c r="H32" s="24"/>
      <c r="I32" s="24"/>
    </row>
    <row r="33" spans="2:10" x14ac:dyDescent="0.25">
      <c r="B33" s="10" t="s">
        <v>55</v>
      </c>
      <c r="F33" s="61">
        <f>SUM(F26,F31)</f>
        <v>-5275015.6100000022</v>
      </c>
      <c r="G33" s="24"/>
      <c r="H33" s="61">
        <f>SUM(H26,H31)</f>
        <v>-836027</v>
      </c>
      <c r="I33" s="54"/>
    </row>
    <row r="34" spans="2:10" x14ac:dyDescent="0.25">
      <c r="F34" s="24"/>
      <c r="G34" s="24"/>
      <c r="H34" s="55"/>
      <c r="I34" s="55"/>
    </row>
    <row r="35" spans="2:10" x14ac:dyDescent="0.25">
      <c r="B35" s="10" t="s">
        <v>56</v>
      </c>
      <c r="F35" s="24"/>
      <c r="G35" s="24"/>
      <c r="H35" s="24"/>
      <c r="I35" s="24"/>
      <c r="J35" s="27"/>
    </row>
    <row r="36" spans="2:10" x14ac:dyDescent="0.25">
      <c r="B36" s="30"/>
      <c r="C36" s="29" t="s">
        <v>57</v>
      </c>
      <c r="D36" s="29"/>
      <c r="E36" s="29"/>
      <c r="F36" s="32">
        <v>0</v>
      </c>
      <c r="G36" s="17"/>
      <c r="H36" s="32">
        <v>0</v>
      </c>
      <c r="I36" s="32"/>
      <c r="J36" s="27"/>
    </row>
    <row r="37" spans="2:10" x14ac:dyDescent="0.25">
      <c r="B37" s="30"/>
      <c r="C37" s="29" t="s">
        <v>58</v>
      </c>
      <c r="D37" s="29"/>
      <c r="E37" s="29"/>
      <c r="F37" s="32">
        <v>0</v>
      </c>
      <c r="G37" s="17"/>
      <c r="H37" s="32">
        <v>0</v>
      </c>
      <c r="I37" s="32"/>
      <c r="J37" s="27"/>
    </row>
    <row r="38" spans="2:10" x14ac:dyDescent="0.25">
      <c r="B38" s="10" t="s">
        <v>59</v>
      </c>
      <c r="F38" s="53">
        <v>0</v>
      </c>
      <c r="G38" s="24"/>
      <c r="H38" s="53">
        <v>0</v>
      </c>
      <c r="I38" s="54"/>
    </row>
    <row r="39" spans="2:10" x14ac:dyDescent="0.25">
      <c r="F39" s="24"/>
      <c r="G39" s="24"/>
      <c r="H39" s="24"/>
      <c r="I39" s="24"/>
    </row>
    <row r="40" spans="2:10" x14ac:dyDescent="0.25">
      <c r="B40" s="10" t="s">
        <v>60</v>
      </c>
      <c r="D40" s="15">
        <v>30</v>
      </c>
      <c r="F40" s="61">
        <f>SUM(F33,F38)</f>
        <v>-5275015.6100000022</v>
      </c>
      <c r="G40" s="24"/>
      <c r="H40" s="61">
        <f>SUM(H38,H33)</f>
        <v>-836027</v>
      </c>
      <c r="I40" s="57"/>
    </row>
    <row r="41" spans="2:10" ht="18" customHeight="1" x14ac:dyDescent="0.25">
      <c r="F41" s="24"/>
      <c r="G41" s="24"/>
      <c r="H41" s="24"/>
      <c r="I41" s="24"/>
    </row>
    <row r="42" spans="2:10" x14ac:dyDescent="0.25">
      <c r="B42" s="48" t="s">
        <v>32</v>
      </c>
      <c r="C42" s="62"/>
      <c r="D42" s="62"/>
      <c r="E42" s="62"/>
      <c r="F42" s="63"/>
      <c r="G42" s="63"/>
      <c r="H42" s="63"/>
    </row>
    <row r="45" spans="2:10" x14ac:dyDescent="0.25">
      <c r="C45" s="20"/>
    </row>
  </sheetData>
  <pageMargins left="0.51181102362204722" right="0.51181102362204722" top="0.78740157480314965" bottom="0.78740157480314965" header="0.31496062992125984" footer="0.31496062992125984"/>
  <pageSetup paperSize="9" scale="84" orientation="portrait" r:id="rId1"/>
  <ignoredErrors>
    <ignoredError sqref="D1:H40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180FD-AD4A-4D66-A1D0-C9B5C3870FBB}">
  <sheetPr>
    <tabColor theme="1" tint="0.249977111117893"/>
    <pageSetUpPr fitToPage="1"/>
  </sheetPr>
  <dimension ref="A3:L29"/>
  <sheetViews>
    <sheetView showGridLines="0" zoomScaleNormal="100" workbookViewId="0">
      <selection activeCell="A2" sqref="A2:L26"/>
    </sheetView>
  </sheetViews>
  <sheetFormatPr defaultRowHeight="12.75" x14ac:dyDescent="0.25"/>
  <cols>
    <col min="1" max="1" width="9.140625" style="3"/>
    <col min="2" max="2" width="4.85546875" style="1" customWidth="1"/>
    <col min="3" max="3" width="45.140625" style="1" customWidth="1"/>
    <col min="4" max="4" width="5.140625" style="1" bestFit="1" customWidth="1"/>
    <col min="5" max="5" width="4.85546875" style="1" customWidth="1"/>
    <col min="6" max="6" width="16" style="3" customWidth="1"/>
    <col min="7" max="7" width="4.85546875" style="3" customWidth="1"/>
    <col min="8" max="8" width="18.5703125" style="3" customWidth="1"/>
    <col min="9" max="9" width="4.85546875" style="1" customWidth="1"/>
    <col min="10" max="10" width="16" style="3" customWidth="1"/>
    <col min="11" max="11" width="4.85546875" style="3" customWidth="1"/>
    <col min="12" max="12" width="16" style="3" customWidth="1"/>
    <col min="13" max="16384" width="9.140625" style="3"/>
  </cols>
  <sheetData>
    <row r="3" spans="1:12" x14ac:dyDescent="0.25">
      <c r="B3" s="5" t="s">
        <v>0</v>
      </c>
    </row>
    <row r="4" spans="1:12" x14ac:dyDescent="0.25">
      <c r="B4" s="5" t="s">
        <v>61</v>
      </c>
    </row>
    <row r="5" spans="1:12" x14ac:dyDescent="0.25">
      <c r="B5" s="5"/>
    </row>
    <row r="7" spans="1:12" ht="43.5" customHeight="1" x14ac:dyDescent="0.2">
      <c r="D7" s="6" t="s">
        <v>2</v>
      </c>
      <c r="E7" s="5"/>
      <c r="F7" s="51" t="s">
        <v>62</v>
      </c>
      <c r="G7" s="5"/>
      <c r="H7" s="51" t="s">
        <v>63</v>
      </c>
      <c r="I7" s="5"/>
      <c r="J7" s="51" t="s">
        <v>28</v>
      </c>
      <c r="K7" s="5"/>
      <c r="L7" s="51" t="s">
        <v>23</v>
      </c>
    </row>
    <row r="8" spans="1:12" ht="26.25" customHeight="1" x14ac:dyDescent="0.25"/>
    <row r="9" spans="1:12" x14ac:dyDescent="0.25">
      <c r="A9" s="12"/>
      <c r="B9" s="12" t="s">
        <v>64</v>
      </c>
      <c r="C9" s="12"/>
      <c r="D9" s="12"/>
      <c r="E9" s="12"/>
      <c r="F9" s="64">
        <v>86341473.039999992</v>
      </c>
      <c r="G9" s="54"/>
      <c r="H9" s="64">
        <v>12360204</v>
      </c>
      <c r="I9" s="54"/>
      <c r="J9" s="64">
        <v>-30583661</v>
      </c>
      <c r="K9" s="54"/>
      <c r="L9" s="64">
        <v>68118016.039999992</v>
      </c>
    </row>
    <row r="10" spans="1:12" x14ac:dyDescent="0.25">
      <c r="A10" s="12"/>
      <c r="B10" s="66"/>
      <c r="C10" s="67"/>
      <c r="D10" s="12"/>
      <c r="E10" s="67"/>
      <c r="F10" s="68"/>
      <c r="G10" s="69"/>
      <c r="H10" s="70"/>
      <c r="I10" s="71"/>
      <c r="J10" s="68"/>
      <c r="K10" s="69"/>
      <c r="L10" s="70"/>
    </row>
    <row r="11" spans="1:12" x14ac:dyDescent="0.25">
      <c r="A11" s="12"/>
      <c r="B11" s="66"/>
      <c r="C11" s="67" t="s">
        <v>65</v>
      </c>
      <c r="D11" s="12"/>
      <c r="E11" s="67"/>
      <c r="F11" s="70">
        <v>12043901</v>
      </c>
      <c r="G11" s="70"/>
      <c r="H11" s="70">
        <v>-12043901</v>
      </c>
      <c r="I11" s="70"/>
      <c r="J11" s="70">
        <v>0</v>
      </c>
      <c r="K11" s="70"/>
      <c r="L11" s="70">
        <f>SUM(F11:J11)</f>
        <v>0</v>
      </c>
    </row>
    <row r="12" spans="1:12" x14ac:dyDescent="0.25">
      <c r="A12" s="12"/>
      <c r="B12" s="66"/>
      <c r="C12" s="67" t="s">
        <v>66</v>
      </c>
      <c r="D12" s="12"/>
      <c r="E12" s="67"/>
      <c r="F12" s="70">
        <v>0</v>
      </c>
      <c r="G12" s="70"/>
      <c r="H12" s="70">
        <v>1600000</v>
      </c>
      <c r="I12" s="70"/>
      <c r="J12" s="70">
        <v>0</v>
      </c>
      <c r="K12" s="70"/>
      <c r="L12" s="70">
        <f>SUM(F12:J12)</f>
        <v>1600000</v>
      </c>
    </row>
    <row r="13" spans="1:12" x14ac:dyDescent="0.25">
      <c r="A13" s="12"/>
      <c r="B13" s="66"/>
      <c r="C13" s="67" t="s">
        <v>67</v>
      </c>
      <c r="D13" s="12"/>
      <c r="E13" s="67"/>
      <c r="F13" s="70">
        <v>0</v>
      </c>
      <c r="G13" s="70"/>
      <c r="H13" s="70">
        <v>0</v>
      </c>
      <c r="I13" s="70"/>
      <c r="J13" s="70">
        <v>-836027</v>
      </c>
      <c r="K13" s="70"/>
      <c r="L13" s="70">
        <f>SUM(F13:J13)</f>
        <v>-836027</v>
      </c>
    </row>
    <row r="14" spans="1:12" x14ac:dyDescent="0.25">
      <c r="A14" s="12"/>
      <c r="B14" s="66"/>
      <c r="C14" s="67"/>
      <c r="D14" s="67"/>
      <c r="E14" s="67"/>
      <c r="F14" s="70"/>
      <c r="G14" s="69"/>
      <c r="H14" s="70"/>
      <c r="I14" s="71"/>
      <c r="J14" s="70"/>
      <c r="K14" s="69"/>
      <c r="L14" s="70"/>
    </row>
    <row r="15" spans="1:12" ht="13.5" thickBot="1" x14ac:dyDescent="0.3">
      <c r="A15" s="12"/>
      <c r="B15" s="10" t="s">
        <v>68</v>
      </c>
      <c r="C15" s="12"/>
      <c r="D15" s="12"/>
      <c r="E15" s="12"/>
      <c r="F15" s="72">
        <v>98385374.039999992</v>
      </c>
      <c r="G15" s="73"/>
      <c r="H15" s="72">
        <f>SUM(H9,H11,H12)</f>
        <v>1916303</v>
      </c>
      <c r="I15" s="54"/>
      <c r="J15" s="72">
        <f>SUM(J9,J13)</f>
        <v>-31419688</v>
      </c>
      <c r="K15" s="73"/>
      <c r="L15" s="72">
        <f>SUM(L9,L12,L14,L13)</f>
        <v>68881989.039999992</v>
      </c>
    </row>
    <row r="16" spans="1:12" ht="26.25" customHeight="1" thickTop="1" x14ac:dyDescent="0.25">
      <c r="A16" s="12"/>
      <c r="B16" s="12"/>
      <c r="C16" s="12"/>
      <c r="D16" s="12"/>
      <c r="E16" s="12"/>
      <c r="F16" s="54"/>
      <c r="G16" s="54"/>
      <c r="H16" s="54"/>
      <c r="I16" s="54"/>
      <c r="J16" s="54"/>
      <c r="K16" s="54"/>
      <c r="L16" s="54"/>
    </row>
    <row r="17" spans="1:12" x14ac:dyDescent="0.25">
      <c r="A17" s="12"/>
      <c r="B17" s="12" t="s">
        <v>69</v>
      </c>
      <c r="C17" s="12"/>
      <c r="D17" s="12"/>
      <c r="E17" s="12"/>
      <c r="F17" s="64">
        <v>98701677.039999992</v>
      </c>
      <c r="G17" s="54"/>
      <c r="H17" s="64">
        <v>14695573</v>
      </c>
      <c r="I17" s="54"/>
      <c r="J17" s="64">
        <v>-29161544</v>
      </c>
      <c r="K17" s="54"/>
      <c r="L17" s="64">
        <v>84235706.039999992</v>
      </c>
    </row>
    <row r="18" spans="1:12" x14ac:dyDescent="0.25">
      <c r="A18" s="12"/>
      <c r="B18" s="66"/>
      <c r="C18" s="67"/>
      <c r="D18" s="12"/>
      <c r="E18" s="67"/>
      <c r="F18" s="68"/>
      <c r="G18" s="69"/>
      <c r="H18" s="70"/>
      <c r="I18" s="71"/>
      <c r="J18" s="68"/>
      <c r="K18" s="69"/>
      <c r="L18" s="70"/>
    </row>
    <row r="19" spans="1:12" x14ac:dyDescent="0.25">
      <c r="A19" s="12"/>
      <c r="B19" s="66"/>
      <c r="C19" s="67" t="s">
        <v>65</v>
      </c>
      <c r="D19" s="12"/>
      <c r="E19" s="67"/>
      <c r="F19" s="68">
        <f>H17</f>
        <v>14695573</v>
      </c>
      <c r="G19" s="69"/>
      <c r="H19" s="68">
        <f>-H17</f>
        <v>-14695573</v>
      </c>
      <c r="I19" s="68"/>
      <c r="J19" s="68">
        <v>0</v>
      </c>
      <c r="K19" s="68"/>
      <c r="L19" s="70">
        <f t="shared" ref="L19:L20" si="0">SUM(F19:J19)</f>
        <v>0</v>
      </c>
    </row>
    <row r="20" spans="1:12" x14ac:dyDescent="0.25">
      <c r="A20" s="12"/>
      <c r="B20" s="66"/>
      <c r="C20" s="67" t="s">
        <v>66</v>
      </c>
      <c r="D20" s="12"/>
      <c r="E20" s="67"/>
      <c r="F20" s="68">
        <v>0</v>
      </c>
      <c r="G20" s="69"/>
      <c r="H20" s="74">
        <v>18466577</v>
      </c>
      <c r="I20" s="68"/>
      <c r="J20" s="68">
        <v>0</v>
      </c>
      <c r="K20" s="68"/>
      <c r="L20" s="70">
        <f t="shared" si="0"/>
        <v>18466577</v>
      </c>
    </row>
    <row r="21" spans="1:12" x14ac:dyDescent="0.25">
      <c r="A21" s="12"/>
      <c r="B21" s="66"/>
      <c r="C21" s="67" t="s">
        <v>70</v>
      </c>
      <c r="D21" s="12"/>
      <c r="E21" s="67"/>
      <c r="F21" s="68">
        <v>0</v>
      </c>
      <c r="G21" s="69"/>
      <c r="H21" s="68">
        <v>0</v>
      </c>
      <c r="I21" s="68"/>
      <c r="J21" s="68">
        <v>-5275015.82</v>
      </c>
      <c r="K21" s="68"/>
      <c r="L21" s="70">
        <f>SUM(F21:J21)</f>
        <v>-5275015.82</v>
      </c>
    </row>
    <row r="22" spans="1:12" x14ac:dyDescent="0.25">
      <c r="A22" s="12"/>
      <c r="B22" s="66"/>
      <c r="C22" s="67"/>
      <c r="D22" s="67"/>
      <c r="E22" s="67"/>
      <c r="F22" s="70"/>
      <c r="G22" s="69"/>
      <c r="H22" s="70"/>
      <c r="I22" s="71"/>
      <c r="J22" s="70"/>
      <c r="K22" s="69"/>
      <c r="L22" s="70"/>
    </row>
    <row r="23" spans="1:12" ht="13.5" thickBot="1" x14ac:dyDescent="0.3">
      <c r="A23" s="12"/>
      <c r="B23" s="10" t="s">
        <v>71</v>
      </c>
      <c r="C23" s="12"/>
      <c r="D23" s="12"/>
      <c r="E23" s="12"/>
      <c r="F23" s="72">
        <f>SUM(F17,F19,F20,F21)</f>
        <v>113397250.03999999</v>
      </c>
      <c r="G23" s="73"/>
      <c r="H23" s="72">
        <f>SUM(H17,H19,H20,H21)</f>
        <v>18466577</v>
      </c>
      <c r="I23" s="54"/>
      <c r="J23" s="72">
        <f>SUM(J17,J19,J20,J21)</f>
        <v>-34436559.82</v>
      </c>
      <c r="K23" s="73"/>
      <c r="L23" s="72">
        <f>SUM(L17,L19,L20,L21)</f>
        <v>97427267.219999999</v>
      </c>
    </row>
    <row r="24" spans="1:12" ht="18" customHeight="1" thickTop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x14ac:dyDescent="0.25">
      <c r="A25" s="12"/>
      <c r="B25" s="75" t="s">
        <v>32</v>
      </c>
      <c r="C25" s="76"/>
      <c r="D25" s="76"/>
      <c r="E25" s="76"/>
      <c r="F25" s="76"/>
      <c r="G25" s="76"/>
      <c r="H25" s="76"/>
      <c r="I25" s="76"/>
      <c r="J25" s="76"/>
      <c r="K25" s="76"/>
      <c r="L25" s="76"/>
    </row>
    <row r="26" spans="1:12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x14ac:dyDescent="0.25">
      <c r="A28" s="12"/>
      <c r="B28" s="12"/>
      <c r="C28" s="77"/>
      <c r="D28" s="12"/>
      <c r="E28" s="12"/>
      <c r="F28" s="12"/>
      <c r="G28" s="12"/>
      <c r="H28" s="12"/>
      <c r="I28" s="12"/>
      <c r="J28" s="12"/>
      <c r="K28" s="12"/>
      <c r="L28" s="12"/>
    </row>
    <row r="29" spans="1:12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</sheetData>
  <pageMargins left="0.51181102362204722" right="0.51181102362204722" top="0.78740157480314965" bottom="0.78740157480314965" header="0.31496062992125984" footer="0.31496062992125984"/>
  <pageSetup paperSize="9" scale="91" orientation="landscape" r:id="rId1"/>
  <ignoredErrors>
    <ignoredError sqref="E9:L23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80D1E-E20C-4690-91B7-EE97BED7DEC2}">
  <sheetPr>
    <tabColor theme="1" tint="0.249977111117893"/>
    <pageSetUpPr fitToPage="1"/>
  </sheetPr>
  <dimension ref="B4:L47"/>
  <sheetViews>
    <sheetView showGridLines="0" zoomScaleNormal="100" workbookViewId="0">
      <selection activeCell="A3" sqref="A3:H44"/>
    </sheetView>
  </sheetViews>
  <sheetFormatPr defaultRowHeight="12.75" x14ac:dyDescent="0.25"/>
  <cols>
    <col min="1" max="1" width="9.140625" style="80"/>
    <col min="2" max="2" width="4.85546875" style="79" customWidth="1"/>
    <col min="3" max="3" width="57.140625" style="79" customWidth="1"/>
    <col min="4" max="4" width="6.7109375" style="79" customWidth="1"/>
    <col min="5" max="5" width="3.140625" style="79" customWidth="1"/>
    <col min="6" max="6" width="16" style="80" customWidth="1"/>
    <col min="7" max="7" width="3.140625" style="80" customWidth="1"/>
    <col min="8" max="9" width="16" style="80" customWidth="1"/>
    <col min="10" max="10" width="13.42578125" style="80" customWidth="1"/>
    <col min="11" max="11" width="14.140625" style="80" bestFit="1" customWidth="1"/>
    <col min="12" max="16384" width="9.140625" style="80"/>
  </cols>
  <sheetData>
    <row r="4" spans="2:12" x14ac:dyDescent="0.25">
      <c r="B4" s="78" t="s">
        <v>0</v>
      </c>
    </row>
    <row r="5" spans="2:12" x14ac:dyDescent="0.25">
      <c r="B5" s="78" t="s">
        <v>72</v>
      </c>
    </row>
    <row r="6" spans="2:12" x14ac:dyDescent="0.25">
      <c r="B6" s="78"/>
      <c r="J6" s="81"/>
    </row>
    <row r="8" spans="2:12" ht="25.5" x14ac:dyDescent="0.2">
      <c r="D8" s="82" t="s">
        <v>2</v>
      </c>
      <c r="E8" s="78"/>
      <c r="F8" s="83" t="s">
        <v>34</v>
      </c>
      <c r="G8" s="78"/>
      <c r="H8" s="83" t="s">
        <v>35</v>
      </c>
      <c r="I8" s="84"/>
    </row>
    <row r="9" spans="2:12" ht="26.25" customHeight="1" x14ac:dyDescent="0.25"/>
    <row r="10" spans="2:12" x14ac:dyDescent="0.25">
      <c r="B10" s="85" t="s">
        <v>73</v>
      </c>
      <c r="H10" s="86"/>
    </row>
    <row r="11" spans="2:12" x14ac:dyDescent="0.25">
      <c r="B11" s="87"/>
      <c r="C11" s="14" t="s">
        <v>74</v>
      </c>
      <c r="D11" s="80"/>
      <c r="E11" s="14"/>
      <c r="F11" s="65">
        <v>27924590</v>
      </c>
      <c r="G11" s="88"/>
      <c r="H11" s="89">
        <v>33079141</v>
      </c>
      <c r="I11" s="89"/>
    </row>
    <row r="12" spans="2:12" x14ac:dyDescent="0.25">
      <c r="B12" s="87"/>
      <c r="C12" s="14" t="s">
        <v>75</v>
      </c>
      <c r="D12" s="15">
        <v>31</v>
      </c>
      <c r="E12" s="14"/>
      <c r="F12" s="65">
        <v>967957</v>
      </c>
      <c r="G12" s="88"/>
      <c r="H12" s="89">
        <v>1825386</v>
      </c>
      <c r="I12" s="89"/>
    </row>
    <row r="13" spans="2:12" x14ac:dyDescent="0.25">
      <c r="B13" s="87"/>
      <c r="C13" s="14" t="s">
        <v>76</v>
      </c>
      <c r="D13" s="15">
        <v>31</v>
      </c>
      <c r="E13" s="14"/>
      <c r="F13" s="65">
        <v>2383298</v>
      </c>
      <c r="G13" s="88"/>
      <c r="H13" s="89">
        <v>0</v>
      </c>
      <c r="I13" s="89"/>
    </row>
    <row r="14" spans="2:12" x14ac:dyDescent="0.25">
      <c r="B14" s="87"/>
      <c r="C14" s="14" t="s">
        <v>77</v>
      </c>
      <c r="D14" s="15">
        <v>31</v>
      </c>
      <c r="E14" s="14"/>
      <c r="F14" s="65">
        <v>723289</v>
      </c>
      <c r="G14" s="88"/>
      <c r="H14" s="89">
        <v>1046860</v>
      </c>
      <c r="I14" s="89"/>
      <c r="K14" s="90"/>
    </row>
    <row r="15" spans="2:12" ht="12.75" customHeight="1" x14ac:dyDescent="0.25">
      <c r="B15" s="87"/>
      <c r="C15" s="14" t="s">
        <v>78</v>
      </c>
      <c r="D15" s="80"/>
      <c r="E15" s="14"/>
      <c r="F15" s="65">
        <v>47676</v>
      </c>
      <c r="G15" s="88"/>
      <c r="H15" s="32">
        <v>0</v>
      </c>
      <c r="I15" s="89"/>
      <c r="K15" s="91"/>
    </row>
    <row r="16" spans="2:12" x14ac:dyDescent="0.25">
      <c r="B16" s="87"/>
      <c r="C16" s="14" t="s">
        <v>79</v>
      </c>
      <c r="E16" s="14"/>
      <c r="F16" s="65">
        <v>2163</v>
      </c>
      <c r="G16" s="88"/>
      <c r="H16" s="32">
        <v>0</v>
      </c>
      <c r="I16" s="89"/>
      <c r="K16" s="90"/>
      <c r="L16" s="81"/>
    </row>
    <row r="17" spans="2:11" x14ac:dyDescent="0.25">
      <c r="B17" s="87"/>
      <c r="C17" s="14" t="s">
        <v>80</v>
      </c>
      <c r="E17" s="14"/>
      <c r="F17" s="65">
        <v>16155</v>
      </c>
      <c r="G17" s="88"/>
      <c r="H17" s="32">
        <v>0</v>
      </c>
      <c r="I17" s="89"/>
    </row>
    <row r="18" spans="2:11" x14ac:dyDescent="0.25">
      <c r="B18" s="87"/>
      <c r="C18" s="14" t="s">
        <v>81</v>
      </c>
      <c r="D18" s="14"/>
      <c r="E18" s="14"/>
      <c r="F18" s="65">
        <v>-23534524</v>
      </c>
      <c r="G18" s="88"/>
      <c r="H18" s="89">
        <v>-21576108.91</v>
      </c>
      <c r="I18" s="89"/>
    </row>
    <row r="19" spans="2:11" x14ac:dyDescent="0.25">
      <c r="B19" s="87"/>
      <c r="C19" s="14" t="s">
        <v>11</v>
      </c>
      <c r="D19" s="14"/>
      <c r="E19" s="14"/>
      <c r="F19" s="65">
        <v>-7396844</v>
      </c>
      <c r="G19" s="88"/>
      <c r="H19" s="89">
        <v>-8995934</v>
      </c>
      <c r="I19" s="89"/>
    </row>
    <row r="20" spans="2:11" ht="12.75" customHeight="1" x14ac:dyDescent="0.25">
      <c r="B20" s="87"/>
      <c r="C20" s="14" t="s">
        <v>82</v>
      </c>
      <c r="D20" s="14"/>
      <c r="E20" s="14"/>
      <c r="F20" s="89">
        <v>-24266</v>
      </c>
      <c r="G20" s="88"/>
      <c r="H20" s="89">
        <v>-45447</v>
      </c>
      <c r="I20" s="89"/>
      <c r="J20" s="91"/>
      <c r="K20" s="91"/>
    </row>
    <row r="21" spans="2:11" x14ac:dyDescent="0.25">
      <c r="B21" s="87"/>
      <c r="C21" s="14" t="s">
        <v>83</v>
      </c>
      <c r="D21" s="14"/>
      <c r="E21" s="14"/>
      <c r="F21" s="89">
        <v>-447773</v>
      </c>
      <c r="G21" s="88"/>
      <c r="H21" s="89">
        <v>-60799</v>
      </c>
      <c r="I21" s="89"/>
    </row>
    <row r="22" spans="2:11" x14ac:dyDescent="0.25">
      <c r="B22" s="87"/>
      <c r="C22" s="14" t="s">
        <v>84</v>
      </c>
      <c r="D22" s="14"/>
      <c r="E22" s="14"/>
      <c r="F22" s="89">
        <v>-5958</v>
      </c>
      <c r="G22" s="88"/>
      <c r="H22" s="89">
        <v>0</v>
      </c>
      <c r="I22" s="89"/>
    </row>
    <row r="23" spans="2:11" x14ac:dyDescent="0.25">
      <c r="B23" s="87"/>
      <c r="C23" s="14" t="s">
        <v>85</v>
      </c>
      <c r="D23" s="14"/>
      <c r="E23" s="14"/>
      <c r="F23" s="89">
        <v>-3260</v>
      </c>
      <c r="G23" s="88"/>
      <c r="H23" s="89">
        <v>-39447</v>
      </c>
      <c r="I23" s="89"/>
    </row>
    <row r="24" spans="2:11" x14ac:dyDescent="0.25">
      <c r="B24" s="87"/>
      <c r="C24" s="14" t="s">
        <v>86</v>
      </c>
      <c r="D24" s="14"/>
      <c r="E24" s="14"/>
      <c r="F24" s="89">
        <v>0</v>
      </c>
      <c r="G24" s="88"/>
      <c r="H24" s="89">
        <v>128589.69</v>
      </c>
      <c r="I24" s="89"/>
    </row>
    <row r="25" spans="2:11" x14ac:dyDescent="0.25">
      <c r="B25" s="87"/>
      <c r="C25" s="14" t="s">
        <v>87</v>
      </c>
      <c r="D25" s="14"/>
      <c r="E25" s="14"/>
      <c r="F25" s="89">
        <v>0</v>
      </c>
      <c r="G25" s="88"/>
      <c r="H25" s="89">
        <v>-1570468</v>
      </c>
      <c r="I25" s="89"/>
    </row>
    <row r="26" spans="2:11" x14ac:dyDescent="0.25">
      <c r="B26" s="10" t="s">
        <v>88</v>
      </c>
      <c r="D26" s="15">
        <v>31</v>
      </c>
      <c r="F26" s="92">
        <f>SUM(F11:F25)</f>
        <v>652503</v>
      </c>
      <c r="G26" s="93"/>
      <c r="H26" s="92">
        <f>SUM(H11:H25)</f>
        <v>3791772.7800000003</v>
      </c>
      <c r="I26" s="89"/>
      <c r="K26" s="94"/>
    </row>
    <row r="27" spans="2:11" ht="26.25" customHeight="1" x14ac:dyDescent="0.25">
      <c r="F27" s="81"/>
      <c r="G27" s="81"/>
      <c r="H27" s="81"/>
      <c r="I27" s="89"/>
    </row>
    <row r="28" spans="2:11" x14ac:dyDescent="0.25">
      <c r="B28" s="85" t="s">
        <v>89</v>
      </c>
      <c r="F28" s="81"/>
      <c r="G28" s="81"/>
      <c r="H28" s="81"/>
      <c r="I28" s="89"/>
    </row>
    <row r="29" spans="2:11" x14ac:dyDescent="0.25">
      <c r="B29" s="87"/>
      <c r="C29" s="14" t="s">
        <v>90</v>
      </c>
      <c r="D29" s="14"/>
      <c r="E29" s="14"/>
      <c r="F29" s="89">
        <v>-27200</v>
      </c>
      <c r="G29" s="88"/>
      <c r="H29" s="89">
        <v>-3522</v>
      </c>
      <c r="I29" s="89"/>
    </row>
    <row r="30" spans="2:11" x14ac:dyDescent="0.25">
      <c r="B30" s="87"/>
      <c r="C30" s="14" t="s">
        <v>91</v>
      </c>
      <c r="D30" s="14"/>
      <c r="E30" s="14"/>
      <c r="F30" s="89">
        <v>-5458612</v>
      </c>
      <c r="G30" s="88"/>
      <c r="H30" s="89">
        <v>-2248920</v>
      </c>
      <c r="I30" s="89"/>
    </row>
    <row r="31" spans="2:11" x14ac:dyDescent="0.25">
      <c r="B31" s="87"/>
      <c r="C31" s="14" t="s">
        <v>92</v>
      </c>
      <c r="D31" s="14"/>
      <c r="E31" s="14"/>
      <c r="F31" s="89">
        <v>-13110984</v>
      </c>
      <c r="G31" s="88"/>
      <c r="H31" s="89">
        <v>-796897</v>
      </c>
      <c r="I31" s="89"/>
    </row>
    <row r="32" spans="2:11" x14ac:dyDescent="0.25">
      <c r="B32" s="10" t="s">
        <v>93</v>
      </c>
      <c r="D32" s="15">
        <v>32</v>
      </c>
      <c r="F32" s="92">
        <f>SUM(F29:F31)</f>
        <v>-18596796</v>
      </c>
      <c r="G32" s="95"/>
      <c r="H32" s="92">
        <f>SUM(H29:H31)</f>
        <v>-3049339</v>
      </c>
      <c r="I32" s="89"/>
      <c r="K32" s="94"/>
    </row>
    <row r="33" spans="2:11" ht="26.25" customHeight="1" x14ac:dyDescent="0.25">
      <c r="B33" s="11"/>
      <c r="F33" s="81"/>
      <c r="G33" s="81"/>
      <c r="H33" s="81"/>
      <c r="I33" s="89"/>
    </row>
    <row r="34" spans="2:11" x14ac:dyDescent="0.25">
      <c r="B34" s="85" t="s">
        <v>94</v>
      </c>
      <c r="F34" s="81"/>
      <c r="G34" s="81"/>
      <c r="H34" s="81"/>
      <c r="I34" s="89"/>
    </row>
    <row r="35" spans="2:11" x14ac:dyDescent="0.25">
      <c r="B35" s="59"/>
      <c r="C35" s="14" t="s">
        <v>95</v>
      </c>
      <c r="D35" s="15"/>
      <c r="E35" s="14"/>
      <c r="F35" s="96">
        <v>18466577</v>
      </c>
      <c r="G35" s="88"/>
      <c r="H35" s="89">
        <v>1600000</v>
      </c>
      <c r="I35" s="89"/>
      <c r="J35" s="97"/>
      <c r="K35" s="94"/>
    </row>
    <row r="36" spans="2:11" x14ac:dyDescent="0.25">
      <c r="B36" s="10" t="s">
        <v>96</v>
      </c>
      <c r="D36" s="15">
        <v>32</v>
      </c>
      <c r="F36" s="92">
        <f>F35</f>
        <v>18466577</v>
      </c>
      <c r="G36" s="81"/>
      <c r="H36" s="92">
        <f>H35</f>
        <v>1600000</v>
      </c>
      <c r="I36" s="89"/>
    </row>
    <row r="37" spans="2:11" ht="26.25" customHeight="1" x14ac:dyDescent="0.25">
      <c r="F37" s="81"/>
      <c r="G37" s="81"/>
      <c r="H37" s="81"/>
      <c r="I37" s="81"/>
    </row>
    <row r="38" spans="2:11" x14ac:dyDescent="0.25">
      <c r="B38" s="10" t="s">
        <v>97</v>
      </c>
      <c r="F38" s="92">
        <f>SUM(F26,F32,F36)</f>
        <v>522284</v>
      </c>
      <c r="G38" s="81"/>
      <c r="H38" s="92">
        <f>SUM(H26,H32,H36)</f>
        <v>2342433.7800000003</v>
      </c>
      <c r="I38" s="81"/>
    </row>
    <row r="39" spans="2:11" ht="26.25" customHeight="1" x14ac:dyDescent="0.25">
      <c r="F39" s="81"/>
      <c r="G39" s="81"/>
      <c r="H39" s="81"/>
      <c r="I39" s="81"/>
    </row>
    <row r="40" spans="2:11" x14ac:dyDescent="0.25">
      <c r="B40" s="87"/>
      <c r="C40" s="98" t="s">
        <v>98</v>
      </c>
      <c r="D40" s="98"/>
      <c r="E40" s="98"/>
      <c r="F40" s="32">
        <v>26677566.059999999</v>
      </c>
      <c r="G40" s="88"/>
      <c r="H40" s="32">
        <v>23618184</v>
      </c>
      <c r="I40" s="32"/>
    </row>
    <row r="41" spans="2:11" x14ac:dyDescent="0.25">
      <c r="B41" s="87"/>
      <c r="C41" s="98" t="s">
        <v>99</v>
      </c>
      <c r="D41" s="98"/>
      <c r="E41" s="98"/>
      <c r="F41" s="32">
        <v>27199850.210000001</v>
      </c>
      <c r="G41" s="88"/>
      <c r="H41" s="32">
        <v>25960618</v>
      </c>
      <c r="I41" s="32"/>
      <c r="K41" s="81"/>
    </row>
    <row r="42" spans="2:11" x14ac:dyDescent="0.25">
      <c r="B42" s="10"/>
      <c r="F42" s="92">
        <f>F41-F40</f>
        <v>522284.15000000224</v>
      </c>
      <c r="G42" s="81"/>
      <c r="H42" s="92">
        <f>H41-H40</f>
        <v>2342434</v>
      </c>
      <c r="I42" s="81"/>
    </row>
    <row r="43" spans="2:11" ht="18" customHeight="1" x14ac:dyDescent="0.25"/>
    <row r="44" spans="2:11" x14ac:dyDescent="0.25">
      <c r="B44" s="99" t="s">
        <v>32</v>
      </c>
      <c r="C44" s="100"/>
      <c r="D44" s="100"/>
      <c r="E44" s="100"/>
      <c r="F44" s="101"/>
      <c r="G44" s="101"/>
      <c r="H44" s="101"/>
    </row>
    <row r="45" spans="2:11" x14ac:dyDescent="0.25">
      <c r="F45" s="81"/>
    </row>
    <row r="46" spans="2:11" x14ac:dyDescent="0.25">
      <c r="F46" s="81"/>
    </row>
    <row r="47" spans="2:11" x14ac:dyDescent="0.25">
      <c r="C47" s="20"/>
      <c r="F47" s="81"/>
      <c r="K47" s="102"/>
    </row>
  </sheetData>
  <pageMargins left="0.51181102362204722" right="0.51181102362204722" top="0.78740157480314965" bottom="0.78740157480314965" header="0.31496062992125984" footer="0.31496062992125984"/>
  <pageSetup paperSize="9" scale="79" orientation="portrait" r:id="rId1"/>
  <ignoredErrors>
    <ignoredError sqref="F26:H45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2C0E3-4D20-4B19-876B-360AE69B97E2}">
  <sheetPr>
    <tabColor theme="1" tint="0.249977111117893"/>
    <pageSetUpPr fitToPage="1"/>
  </sheetPr>
  <dimension ref="B3:K18"/>
  <sheetViews>
    <sheetView workbookViewId="0">
      <selection activeCell="C23" sqref="C23"/>
    </sheetView>
  </sheetViews>
  <sheetFormatPr defaultColWidth="9.140625" defaultRowHeight="12.75" x14ac:dyDescent="0.25"/>
  <cols>
    <col min="1" max="1" width="9.140625" style="13"/>
    <col min="2" max="2" width="4.85546875" style="104" customWidth="1"/>
    <col min="3" max="3" width="57.140625" style="104" customWidth="1"/>
    <col min="4" max="4" width="4.85546875" style="104" customWidth="1"/>
    <col min="5" max="5" width="6.7109375" style="104" customWidth="1"/>
    <col min="6" max="6" width="3.5703125" style="104" customWidth="1"/>
    <col min="7" max="7" width="16" style="13" customWidth="1"/>
    <col min="8" max="8" width="4.85546875" style="13" customWidth="1"/>
    <col min="9" max="9" width="16" style="13" customWidth="1"/>
    <col min="10" max="10" width="9.140625" style="13"/>
    <col min="11" max="11" width="13.42578125" style="13" bestFit="1" customWidth="1"/>
    <col min="12" max="16384" width="9.140625" style="13"/>
  </cols>
  <sheetData>
    <row r="3" spans="2:11" x14ac:dyDescent="0.25">
      <c r="B3" s="103" t="s">
        <v>0</v>
      </c>
    </row>
    <row r="4" spans="2:11" x14ac:dyDescent="0.25">
      <c r="B4" s="103" t="s">
        <v>100</v>
      </c>
    </row>
    <row r="5" spans="2:11" ht="8.25" customHeight="1" x14ac:dyDescent="0.25">
      <c r="B5" s="103"/>
    </row>
    <row r="7" spans="2:11" ht="25.5" x14ac:dyDescent="0.25">
      <c r="D7" s="103"/>
      <c r="E7" s="103"/>
      <c r="F7" s="103"/>
      <c r="G7" s="105" t="s">
        <v>34</v>
      </c>
      <c r="H7" s="103"/>
      <c r="I7" s="105" t="s">
        <v>35</v>
      </c>
    </row>
    <row r="9" spans="2:11" x14ac:dyDescent="0.25">
      <c r="B9" s="106" t="s">
        <v>101</v>
      </c>
      <c r="G9" s="107">
        <v>-5275015.8200000031</v>
      </c>
      <c r="H9" s="108"/>
      <c r="I9" s="107">
        <v>-836027</v>
      </c>
    </row>
    <row r="10" spans="2:11" x14ac:dyDescent="0.25">
      <c r="B10" s="109"/>
      <c r="C10" s="110"/>
      <c r="D10" s="110"/>
      <c r="E10" s="110"/>
      <c r="F10" s="110"/>
      <c r="G10" s="111"/>
      <c r="H10" s="112"/>
      <c r="I10" s="19"/>
    </row>
    <row r="11" spans="2:11" x14ac:dyDescent="0.25">
      <c r="B11" s="109"/>
      <c r="C11" s="110" t="s">
        <v>102</v>
      </c>
      <c r="D11" s="110"/>
      <c r="E11" s="110"/>
      <c r="F11" s="110"/>
      <c r="G11" s="111">
        <v>-15605</v>
      </c>
      <c r="H11" s="112"/>
      <c r="I11" s="111">
        <v>0</v>
      </c>
    </row>
    <row r="12" spans="2:11" x14ac:dyDescent="0.25">
      <c r="B12" s="109"/>
      <c r="C12" s="110"/>
      <c r="D12" s="110"/>
      <c r="E12" s="110"/>
      <c r="F12" s="110"/>
      <c r="G12" s="19"/>
      <c r="H12" s="112"/>
      <c r="I12" s="19"/>
    </row>
    <row r="13" spans="2:11" ht="13.5" thickBot="1" x14ac:dyDescent="0.3">
      <c r="B13" s="113" t="s">
        <v>103</v>
      </c>
      <c r="G13" s="114">
        <v>-5259410.8200000031</v>
      </c>
      <c r="H13" s="115"/>
      <c r="I13" s="114">
        <v>-836027</v>
      </c>
    </row>
    <row r="14" spans="2:11" ht="13.5" thickTop="1" x14ac:dyDescent="0.25">
      <c r="K14" s="116"/>
    </row>
    <row r="15" spans="2:11" x14ac:dyDescent="0.25">
      <c r="B15" s="117" t="s">
        <v>32</v>
      </c>
      <c r="C15" s="118"/>
      <c r="D15" s="118"/>
      <c r="E15" s="118"/>
      <c r="F15" s="118"/>
      <c r="G15" s="119"/>
      <c r="H15" s="119"/>
      <c r="I15" s="119"/>
      <c r="K15" s="116"/>
    </row>
    <row r="16" spans="2:11" x14ac:dyDescent="0.25">
      <c r="K16" s="116"/>
    </row>
    <row r="18" spans="3:3" s="13" customFormat="1" x14ac:dyDescent="0.25">
      <c r="C18" s="120"/>
    </row>
  </sheetData>
  <pageMargins left="0.511811024" right="0.511811024" top="0.78740157499999996" bottom="0.78740157499999996" header="0.31496062000000002" footer="0.31496062000000002"/>
  <pageSetup paperSize="9" scale="76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BP</vt:lpstr>
      <vt:lpstr>DRE</vt:lpstr>
      <vt:lpstr>DMPL</vt:lpstr>
      <vt:lpstr>DFC</vt:lpstr>
      <vt:lpstr>DRA</vt:lpstr>
      <vt:lpstr>BP!Area_de_impressao</vt:lpstr>
      <vt:lpstr>DFC!Area_de_impressao</vt:lpstr>
      <vt:lpstr>DMPL!Area_de_impressao</vt:lpstr>
      <vt:lpstr>DRA!Area_de_impressao</vt:lpstr>
      <vt:lpstr>DRE!Area_de_impressao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Lima Rodrigues</dc:creator>
  <cp:lastModifiedBy>Thiago de Oliveira Borges</cp:lastModifiedBy>
  <cp:lastPrinted>2022-02-08T17:06:06Z</cp:lastPrinted>
  <dcterms:created xsi:type="dcterms:W3CDTF">2022-01-17T18:04:24Z</dcterms:created>
  <dcterms:modified xsi:type="dcterms:W3CDTF">2022-02-08T17:06:07Z</dcterms:modified>
</cp:coreProperties>
</file>