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995" windowHeight="8190" tabRatio="837" firstSheet="1" activeTab="1"/>
  </bookViews>
  <sheets>
    <sheet name="Anexo III-A" sheetId="70" r:id="rId1"/>
    <sheet name="Anexo III-B" sheetId="68" r:id="rId2"/>
    <sheet name="Anexo III-C" sheetId="72" r:id="rId3"/>
    <sheet name="Anexo III-D" sheetId="74" r:id="rId4"/>
    <sheet name="Anexo III-E Mao de obra" sheetId="66" r:id="rId5"/>
    <sheet name="Qdro Resumo Mao de obra" sheetId="77" r:id="rId6"/>
    <sheet name="Uniforme" sheetId="71" r:id="rId7"/>
    <sheet name="Sistema de Controle" sheetId="67" r:id="rId8"/>
    <sheet name="QDRO Resumo Valor Final" sheetId="76" r:id="rId9"/>
  </sheets>
  <externalReferences>
    <externalReference r:id="rId10"/>
  </externalReferences>
  <definedNames>
    <definedName name="_xlnm.Print_Area" localSheetId="4">'Anexo III-E Mao de obra'!$A$5:$F$155</definedName>
  </definedNames>
  <calcPr calcId="145621"/>
</workbook>
</file>

<file path=xl/calcChain.xml><?xml version="1.0" encoding="utf-8"?>
<calcChain xmlns="http://schemas.openxmlformats.org/spreadsheetml/2006/main">
  <c r="A11" i="77" l="1"/>
  <c r="A10" i="77"/>
  <c r="I13" i="77" l="1"/>
  <c r="H12" i="77"/>
  <c r="D15" i="71" l="1"/>
  <c r="D16" i="71" s="1"/>
  <c r="E34" i="72" l="1"/>
  <c r="E28" i="72"/>
  <c r="E22" i="72"/>
  <c r="E16" i="72"/>
  <c r="E23" i="72" s="1"/>
  <c r="E29" i="72" s="1"/>
  <c r="E33" i="72" s="1"/>
  <c r="E21" i="74"/>
  <c r="E15" i="74"/>
  <c r="E22" i="74" s="1"/>
  <c r="E26" i="74" s="1"/>
  <c r="E27" i="74" s="1"/>
  <c r="E34" i="68"/>
  <c r="E28" i="68"/>
  <c r="E23" i="68"/>
  <c r="E29" i="68" s="1"/>
  <c r="E33" i="68" s="1"/>
  <c r="E22" i="68"/>
  <c r="E16" i="68"/>
  <c r="E28" i="70"/>
  <c r="E22" i="70"/>
  <c r="E23" i="70" s="1"/>
  <c r="E29" i="70" s="1"/>
  <c r="E33" i="70" s="1"/>
  <c r="E34" i="70" s="1"/>
  <c r="E16" i="70"/>
  <c r="C103" i="66" l="1"/>
  <c r="C126" i="66" l="1"/>
  <c r="C76" i="66"/>
  <c r="D46" i="66"/>
  <c r="D149" i="66" l="1"/>
  <c r="D148" i="66"/>
  <c r="C140" i="66"/>
  <c r="D47" i="66" l="1"/>
  <c r="D48" i="66" s="1"/>
  <c r="D147" i="66"/>
  <c r="C125" i="66" l="1"/>
  <c r="C124" i="66"/>
  <c r="C122" i="66"/>
  <c r="C123" i="66" l="1"/>
  <c r="C121" i="66"/>
  <c r="D150" i="66" l="1"/>
  <c r="D151" i="66" s="1"/>
  <c r="D152" i="66" l="1"/>
  <c r="D153" i="66" s="1"/>
</calcChain>
</file>

<file path=xl/comments1.xml><?xml version="1.0" encoding="utf-8"?>
<comments xmlns="http://schemas.openxmlformats.org/spreadsheetml/2006/main">
  <authors>
    <author>bruno.almeida</author>
  </authors>
  <commentList>
    <comment ref="C46" authorId="0">
      <text>
        <r>
          <rPr>
            <b/>
            <sz val="8"/>
            <color indexed="81"/>
            <rFont val="Tahoma"/>
            <family val="2"/>
          </rPr>
          <t>bruno.almeida:</t>
        </r>
        <r>
          <rPr>
            <sz val="8"/>
            <color indexed="81"/>
            <rFont val="Tahoma"/>
            <family val="2"/>
          </rPr>
          <t xml:space="preserve">
Este valor é o valor final do VT ou o valor do desconto (6%)
</t>
        </r>
      </text>
    </comment>
    <comment ref="C99" authorId="0">
      <text>
        <r>
          <rPr>
            <b/>
            <sz val="8"/>
            <color indexed="81"/>
            <rFont val="Tahoma"/>
            <family val="2"/>
          </rPr>
          <t>bruno.almeida:</t>
        </r>
        <r>
          <rPr>
            <sz val="8"/>
            <color indexed="81"/>
            <rFont val="Tahoma"/>
            <family val="2"/>
          </rPr>
          <t xml:space="preserve">
Na apostila da Zenite  consta além da Multa do Fgts o FGTS (40%) e a Contribuição Social.
Como chega neste valor?</t>
        </r>
      </text>
    </comment>
  </commentList>
</comments>
</file>

<file path=xl/sharedStrings.xml><?xml version="1.0" encoding="utf-8"?>
<sst xmlns="http://schemas.openxmlformats.org/spreadsheetml/2006/main" count="577" uniqueCount="320">
  <si>
    <t>Dia ___/___/_____ às ___:___ horas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</si>
  <si>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</si>
  <si>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</si>
  <si>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</si>
  <si>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</si>
  <si>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</si>
  <si>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</si>
  <si>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</si>
  <si>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</si>
  <si>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Identificação do Serviço</t>
  </si>
  <si>
    <t>Tipo de Serviço</t>
  </si>
  <si>
    <t>Unidade de Medida</t>
  </si>
  <si>
    <t> Quantidade total a contratar (em função da unidade de medida)</t>
  </si>
  <si>
    <t>Anexo III-A – Mão-de-obra</t>
  </si>
  <si>
    <t>Mão-de-obra vinculada à execução contratual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</si>
  <si>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</si>
  <si>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</si>
  <si>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</si>
  <si>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</si>
  <si>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</si>
  <si>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Nota: Deverá ser elaborado um quadro para cada tipo de serviço.</t>
  </si>
  <si>
    <t>MÓDULO 1 : COMPOSIÇÃO DA REMUNERAÇÃO</t>
  </si>
  <si>
    <t>Composição da Remuneração</t>
  </si>
  <si>
    <t>Valor (R$)</t>
  </si>
  <si>
    <t>Salário Base</t>
  </si>
  <si>
    <t>Adicional de periculosidade</t>
  </si>
  <si>
    <t>Adicional de insalubridade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</si>
  <si>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</si>
  <si>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</si>
  <si>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</si>
  <si>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</si>
  <si>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</si>
  <si>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</si>
  <si>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</si>
  <si>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</si>
  <si>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</si>
  <si>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</si>
  <si>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 BENEFÍCIOS MENSAIS E DIÁRIOS</t>
  </si>
  <si>
    <t>Benefícios Mensais e Diários</t>
  </si>
  <si>
    <t>Transporte</t>
  </si>
  <si>
    <t>Auxílio creche</t>
  </si>
  <si>
    <t>Total de Benefícios mensais e diários</t>
  </si>
  <si>
    <t>Nota: o valor informado deverá ser o custo real do insumo (descontado o valor eventualmente pago pelo empregado).</t>
  </si>
  <si>
    <t>MÓDULO 3: INSUMOS DIVERSOS</t>
  </si>
  <si>
    <t>Insumos Diversos</t>
  </si>
  <si>
    <t>Uniformes</t>
  </si>
  <si>
    <t>Materiais</t>
  </si>
  <si>
    <t>Equipamentos</t>
  </si>
  <si>
    <t>Total de Insumos diversos</t>
  </si>
  <si>
    <t>Nota: Valores mensais por empregado.</t>
  </si>
  <si>
    <t>MÓDULO 4: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</si>
  <si>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</si>
  <si>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</si>
  <si>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</si>
  <si>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</si>
  <si>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</si>
  <si>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</si>
  <si>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</si>
  <si>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</si>
  <si>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</si>
  <si>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</si>
  <si>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</si>
  <si>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</si>
  <si>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Submódulo 4.2 – 13º Salário e Adicional de Férias</t>
  </si>
  <si>
    <t>4.2</t>
  </si>
  <si>
    <t>13º Salário e Adicional de Férias</t>
  </si>
  <si>
    <t>13 º Salário</t>
  </si>
  <si>
    <t>Adicional de Férias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</si>
  <si>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</si>
  <si>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</si>
  <si>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</si>
  <si>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</si>
  <si>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</si>
  <si>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>Afastamento maternidade</t>
  </si>
  <si>
    <t>Incidência do submódulo 4.1 sobre afastamento maternidade</t>
  </si>
  <si>
    <t>4.4</t>
  </si>
  <si>
    <t>Provisão para Rescisão</t>
  </si>
  <si>
    <t>Aviso prévio indenizado</t>
  </si>
  <si>
    <t>Incidência do FGTS sobre aviso prévio indenizado</t>
  </si>
  <si>
    <t>Multa do FGTS do aviso prévio indenizado</t>
  </si>
  <si>
    <t>Aviso prévio trabalhado</t>
  </si>
  <si>
    <t>Incidência do submódulo 4.1 sobre aviso prévio trabalhado</t>
  </si>
  <si>
    <t>Multa do FGTS do aviso prévio trabalhado</t>
  </si>
  <si>
    <t>Submódulo 4.5 – Custo de Reposição do Profissional Ausente</t>
  </si>
  <si>
    <t>4.5</t>
  </si>
  <si>
    <t>Composição do Custo de Reposição do Profissional Ausente</t>
  </si>
  <si>
    <t>Férias</t>
  </si>
  <si>
    <t>Ausência por doença</t>
  </si>
  <si>
    <t>Licença paternidade</t>
  </si>
  <si>
    <t>Ausências legais</t>
  </si>
  <si>
    <t>Ausência por Acidente de trabalho</t>
  </si>
  <si>
    <t>Incidência do submódulo 4.1 sobre o Custo de reposição</t>
  </si>
  <si>
    <t>Módulo 4 - Encargos sociais e trabalhistas</t>
  </si>
  <si>
    <t>13 º salário + Adicional de férias</t>
  </si>
  <si>
    <t>Custo de rescisão</t>
  </si>
  <si>
    <t>Custo de reposição do profissional ausente</t>
  </si>
  <si>
    <t>4.6</t>
  </si>
  <si>
    <t xml:space="preserve">TOTAL </t>
  </si>
  <si>
    <t>MÓDULO 5 - CUSTOS INDIRETOS, TRIBUTOS E LUCRO</t>
  </si>
  <si>
    <t>Custos Indiretos, Tributos e Lucro</t>
  </si>
  <si>
    <t>Tributos</t>
  </si>
  <si>
    <t>B.2 Tributos Estaduais (especificar)</t>
  </si>
  <si>
    <t>B.3 Tributos Municipais (especificar)</t>
  </si>
  <si>
    <t>B.4 Outros tributos (especificar)</t>
  </si>
  <si>
    <t>Lucro</t>
  </si>
  <si>
    <t>Nota (1): Custos Indiretos, Tributos e Lucro por empregado.</t>
  </si>
  <si>
    <t>Nota (2): O valor referente a tributos é obtido aplicando-se o percentual sobre o valor do faturamento.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</si>
  <si>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</si>
  <si>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</si>
  <si>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</si>
  <si>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</si>
  <si>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</si>
  <si>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equipamentos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</si>
  <si>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</si>
  <si>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</si>
  <si>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</si>
  <si>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</si>
  <si>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Custos Indiretos (luz, água, aluguel, tel e outros)</t>
  </si>
  <si>
    <t>TOTAL DOS TRIBUTOS (B)</t>
  </si>
  <si>
    <t>Total ( A + B + C )</t>
  </si>
  <si>
    <t>Outros  - Auxílio Funeral</t>
  </si>
  <si>
    <t>Brasília / DF</t>
  </si>
  <si>
    <t>Seguro acidente do trabalho (RAT)</t>
  </si>
  <si>
    <t>Nota (1) - Os percentuais dos encargos previdenciários e FGTS são aqueles estabelecidos pela legislação vigente.
Nota (2) - Percentuais incidentes sobre a remuneração.</t>
  </si>
  <si>
    <t>Valor R$</t>
  </si>
  <si>
    <t>Assistência médica e familiar</t>
  </si>
  <si>
    <t>Seguro de vida, invalidez e funeral</t>
  </si>
  <si>
    <t>B1. Tributos Federais</t>
  </si>
  <si>
    <t>Módulo de cadastro de veículos com as seguintes características pré-definidas:</t>
  </si>
  <si>
    <t>Tipo do Veículo</t>
  </si>
  <si>
    <t>Marca</t>
  </si>
  <si>
    <t>Ano</t>
  </si>
  <si>
    <t>Modelo</t>
  </si>
  <si>
    <t>Versão</t>
  </si>
  <si>
    <t>Tipo de Carroceria</t>
  </si>
  <si>
    <t>Combustíveis</t>
  </si>
  <si>
    <t>Controle de Status</t>
  </si>
  <si>
    <t>Veículos</t>
  </si>
  <si>
    <t>Deve monitorar e permitir:</t>
  </si>
  <si>
    <t>Controle do Hodômetro</t>
  </si>
  <si>
    <t>Controle de Manutenções preventivas e corretivas, com alerta de necessidade de realização de manutenção preventiva, em razão da quilometragem.</t>
  </si>
  <si>
    <t>Controlar o vencimento de impostos</t>
  </si>
  <si>
    <t>Deve no Cadastro de Motoristas:</t>
  </si>
  <si>
    <t>Controlar vencimento da CNH dos motoristas</t>
  </si>
  <si>
    <t>Categoria CNH dos motoristas</t>
  </si>
  <si>
    <t>Veiculo de uso principal por motorista</t>
  </si>
  <si>
    <t>Despesas com combustíveis por motorista</t>
  </si>
  <si>
    <t>Permitir cadastro de:</t>
  </si>
  <si>
    <t>Cadastro de Fornecedores.</t>
  </si>
  <si>
    <t>Cadastro de Folha de pagamento de funcionários (motoristas, supervisores e outros) para controle de custos de mão de obra vinculada aos veículos.</t>
  </si>
  <si>
    <t>Manutenções Preventivas e Corretivas:</t>
  </si>
  <si>
    <t>Possibilitar o controle do custo anual de manutenção, por veículo e por grupo de veículos.</t>
  </si>
  <si>
    <t>Possibilitar o controle do custo acumulado de manutenção, por veículo e por grupo de veículos.</t>
  </si>
  <si>
    <t>Possibilitar o controle de depreciação, por veículo e por grupo de veículos, conforme percentual médio de mercado.</t>
  </si>
  <si>
    <t>Emitir Ordem de Serviço para realização de orçamento de realização de manutenção de veículo.</t>
  </si>
  <si>
    <t>Unidades da EMPRESA DE PLANEJAMENTO E LOGÍSTICA</t>
  </si>
  <si>
    <t>Possibilitar o cadastro das unidades integrantes da estrutura da EPL.</t>
  </si>
  <si>
    <t>Cadastro de Grupos de Controle:</t>
  </si>
  <si>
    <t>Possibilitar cadastro de grupos de controle, com separação de status de atuação dando permissões de Visualização, Alteração, Inclusão, Leitura e Exclusão.</t>
  </si>
  <si>
    <t>Cadastro de Usuários:</t>
  </si>
  <si>
    <t>Possibilidade de Cadastrar usuários e vínculos destes aos grupos de controle.</t>
  </si>
  <si>
    <t>Cadastro de senhas pessoais para controle de acesso ao sistema.</t>
  </si>
  <si>
    <t>Cadastro de Infrações:</t>
  </si>
  <si>
    <t>Possuir cadastro de infrações de acordo com a base do DENATRAN.</t>
  </si>
  <si>
    <t>Emissão de relatórios por veículo</t>
  </si>
  <si>
    <t>Emissão de relatórios por motorista</t>
  </si>
  <si>
    <t>Abastecimentos:</t>
  </si>
  <si>
    <t>Controlar abastecimentos, quantidades de combustível e consumo (veículo, grupo de veículos, motorista) por meio da integração com outros sistemas de controle de abastecimentos disponíveis no EMPRESA DE PLANEJAMENTO E LOGÍSTICA ou alimentação direta pelo usuário.</t>
  </si>
  <si>
    <t>Emissão de relatórios e gráficos de abastecimento por veículo</t>
  </si>
  <si>
    <t>Emissão de relatórios e gráficos de abastecimento por data</t>
  </si>
  <si>
    <t>Emissão de relatórios e gráficos por tipo de combustível</t>
  </si>
  <si>
    <t>Permitir lançamentos de:</t>
  </si>
  <si>
    <t>Manutenções (corretivas e preventivas)</t>
  </si>
  <si>
    <t>Infrações</t>
  </si>
  <si>
    <t>Impostos</t>
  </si>
  <si>
    <t>Abastecimentos</t>
  </si>
  <si>
    <t>Emissão de ordem de abastecimentos</t>
  </si>
  <si>
    <t>Agendamento e reserva de veículos</t>
  </si>
  <si>
    <t>Conferência de abastecimentos via teclado</t>
  </si>
  <si>
    <t>O módulo de Monitoração deve permitir:</t>
  </si>
  <si>
    <t>Vincular veículos a unidades</t>
  </si>
  <si>
    <t>Vincular veículos a usuários</t>
  </si>
  <si>
    <t>Vincular veículos a solicitações de transporte</t>
  </si>
  <si>
    <t>Vincular veículos a rotas e horários pré-estabelecidos</t>
  </si>
  <si>
    <t>Monitoramento, por parte da fiscalização da EMPRESA DE PLANEJAMENTO E LOGÍSTICA, somente dos veículos que estiverem liberados para estes usuários.</t>
  </si>
  <si>
    <t>No módulo de análise de condução, o produto deve permitir:</t>
  </si>
  <si>
    <t>Que os motoristas sejam identificados por chave única, sendo possível a reutilização destas chaves caso o condutor se desligue do órgão.</t>
  </si>
  <si>
    <t>Deve emitir relatórios de análise de condução e rendimento da viagem.</t>
  </si>
  <si>
    <t>Relatórios:</t>
  </si>
  <si>
    <t>Deve permitir a emissão de relatórios gerenciais e operacionais de todos os lançamentos e cadastros existentes no sistema, conforme solicitação da EMPRESA DE PLANEJAMENTO E LOGÍSTICA.</t>
  </si>
  <si>
    <t>PROPOSTA DE PREÇOS</t>
  </si>
  <si>
    <t>ANEXO III-A</t>
  </si>
  <si>
    <t>VALOR DO VEÍCULO</t>
  </si>
  <si>
    <t>R$</t>
  </si>
  <si>
    <t>ITEM</t>
  </si>
  <si>
    <t>DISCRIMINAÇÃO</t>
  </si>
  <si>
    <t xml:space="preserve"> VALOR MENSAL </t>
  </si>
  <si>
    <t>VEÍCULO DE USO COMUM</t>
  </si>
  <si>
    <t>CUSTOS FIXOS</t>
  </si>
  <si>
    <t>DEPRECIAÇÃO</t>
  </si>
  <si>
    <t>LICENCIAMENTO e IPVA</t>
  </si>
  <si>
    <t>SEGURO OBRIGATÓRIO</t>
  </si>
  <si>
    <t>OUTROS (ESPECIFICAR)</t>
  </si>
  <si>
    <t>6=1+2+3+4+5</t>
  </si>
  <si>
    <t>SUBTOTAL (CUSTOS FIXOS)</t>
  </si>
  <si>
    <t>MANUTENÇÃO (peças, lubrificantes, mão de obra, etc.).</t>
  </si>
  <si>
    <t>PNEUS / CÂMARA e Alinhamento/balanceamento</t>
  </si>
  <si>
    <t xml:space="preserve">COMBUSTÍVEL </t>
  </si>
  <si>
    <t>LAVAGEM</t>
  </si>
  <si>
    <t>12=7+8+9+10+11</t>
  </si>
  <si>
    <t>SUBTOTAL (CUSTOS VARIÁVEIS)</t>
  </si>
  <si>
    <t>13=6+12</t>
  </si>
  <si>
    <t>CUSTO TOTAL DO VEÍCULO</t>
  </si>
  <si>
    <t>MOTORISTA</t>
  </si>
  <si>
    <t>SALÁRIO (44 horas por semana)</t>
  </si>
  <si>
    <t>ENCARGOS SOCIAIS</t>
  </si>
  <si>
    <t>BENEFÍCIOS</t>
  </si>
  <si>
    <t>UNIFORMES</t>
  </si>
  <si>
    <t>18=14+15+16+17</t>
  </si>
  <si>
    <t>CUSTO TOTAL DO MOTORISTA</t>
  </si>
  <si>
    <t>VALOR DO KM</t>
  </si>
  <si>
    <t>19=13+18</t>
  </si>
  <si>
    <t>CUSTO TOTAL DO VEÍCULO E MOTORISTA</t>
  </si>
  <si>
    <t>IMPOSTOS (especificar) (*)</t>
  </si>
  <si>
    <t>LUCRO</t>
  </si>
  <si>
    <t>DESPESAS ADMINISTRATIVAS/OPERACIONAIS</t>
  </si>
  <si>
    <t>23=19+20+21+22</t>
  </si>
  <si>
    <t>VALOR TOTAL POR VEÍCULO COM MOTORISTA</t>
  </si>
  <si>
    <t>24=23/1.000</t>
  </si>
  <si>
    <t>VALOR DO QUILOMETRO RODADO</t>
  </si>
  <si>
    <t>VALOR DO QUILOMETRO RODADO POR EXTENSO:</t>
  </si>
  <si>
    <t>(*) É vedada a inclusão do IRPJ e CSLL no custo do serviço (Acórdão 950/2007 – Plenário/TCU)</t>
  </si>
  <si>
    <r>
      <t>SEGURO TOTAL</t>
    </r>
    <r>
      <rPr>
        <sz val="8"/>
        <color theme="1"/>
        <rFont val="Calibri"/>
        <family val="2"/>
        <scheme val="minor"/>
      </rPr>
      <t xml:space="preserve"> (VEICULO, TERCEIROS E PASSAGEIROS)</t>
    </r>
  </si>
  <si>
    <r>
      <t xml:space="preserve">CUSTOS VARIÁVEIS </t>
    </r>
    <r>
      <rPr>
        <sz val="7"/>
        <color theme="1"/>
        <rFont val="Calibri"/>
        <family val="2"/>
        <scheme val="minor"/>
      </rPr>
      <t>(km mensal considerado = 1.000 km/mês)</t>
    </r>
  </si>
  <si>
    <t>Descrição do uniforme</t>
  </si>
  <si>
    <t>Paletó tradicional na cor a definir, com ombreiras embutidas e calça social</t>
  </si>
  <si>
    <t>02 conj.</t>
  </si>
  <si>
    <t>Camisa social, manga comprida, com um bolso superior esquerdo com o emblema da empresa e abotoamento frontal</t>
  </si>
  <si>
    <t>04 unid.</t>
  </si>
  <si>
    <t>Cinto</t>
  </si>
  <si>
    <t>01 unid.</t>
  </si>
  <si>
    <t>calçado em couro, tipo social, confortável</t>
  </si>
  <si>
    <t>01 par</t>
  </si>
  <si>
    <t>gravata</t>
  </si>
  <si>
    <t>02 unid.</t>
  </si>
  <si>
    <t>meias</t>
  </si>
  <si>
    <t>03 pares</t>
  </si>
  <si>
    <t>ESPECIFICAÇÕES</t>
  </si>
  <si>
    <t>Terno Completo:</t>
  </si>
  <si>
    <t>Corte italiano com duas aberturas traseiras;</t>
  </si>
  <si>
    <t>cor a definir; tipo regulável.</t>
  </si>
  <si>
    <t>Item</t>
  </si>
  <si>
    <t xml:space="preserve">Tipo de Veículo </t>
  </si>
  <si>
    <t xml:space="preserve">VALOR TOTAL ESTIMADO ANUAL: R$ </t>
  </si>
  <si>
    <t>PLANILHA UNIFORME</t>
  </si>
  <si>
    <r>
      <t xml:space="preserve">Paletó - </t>
    </r>
    <r>
      <rPr>
        <sz val="10"/>
        <color theme="1"/>
        <rFont val="Calibri"/>
        <family val="2"/>
        <scheme val="minor"/>
      </rPr>
      <t>Modelo tradicional com ombreiras embutidas e feltro na gola</t>
    </r>
    <r>
      <rPr>
        <b/>
        <sz val="10"/>
        <color theme="1"/>
        <rFont val="Calibri"/>
        <family val="2"/>
        <scheme val="minor"/>
      </rPr>
      <t xml:space="preserve">; </t>
    </r>
    <r>
      <rPr>
        <sz val="10"/>
        <color theme="1"/>
        <rFont val="Calibri"/>
        <family val="2"/>
        <scheme val="minor"/>
      </rPr>
      <t>tecido microfibra liso, composição 100% poliéster, padrão high twist ou similar; cor a definir; fechamento frontal por 03 (três) botões, com casa de olho; 02 (dois) bolsos embutidos na parte inferior externa, com portinhola medindo 6cm de largura, 02 (dois) embutidos nas partes internas superiores, 01 (um) bolso embutido na parte externa superior no lado esquerdo e 01 (um) embutido na parte externa superior no lado esquerdo e 02 (dois) embutidos nas partes inferiores internas; 04 (quatro) botões de enfeite em cada punho; forrado com cetim pré-encolhido;</t>
    </r>
  </si>
  <si>
    <r>
      <t xml:space="preserve">Calça </t>
    </r>
    <r>
      <rPr>
        <sz val="10"/>
        <color theme="1"/>
        <rFont val="Calibri"/>
        <family val="2"/>
        <scheme val="minor"/>
      </rPr>
      <t>- Modelo social, com 02 (duas) pregas de cada lado viradas para fora; tecido e cor idênticos ao do paletó, com forro dos bolsos e cós na cor do tecido da calça; fechamento frontal por zíper de nylon (resistente a ferrugem) de 18cm, trava automática; braguilha forrada; cós entretelado, forrado, com passadores no mesmo tecido da calça; 02 (dois) bolsos na frente, tipo faca, embutidos; 02 (dois) bolsos traseiros, embutidos, com uma casa vertical e um botão.</t>
    </r>
  </si>
  <si>
    <r>
      <t xml:space="preserve">Camisa - </t>
    </r>
    <r>
      <rPr>
        <sz val="10"/>
        <color theme="1"/>
        <rFont val="Calibri"/>
        <family val="2"/>
        <scheme val="minor"/>
      </rPr>
      <t>Tecido liso, misto de algodão (50%) com poliéster (50%) - Tricoline Misto; Cor a definir; Modelo social com mangas compridas com punhos simples pespontados e botoáveis com 02 (dois) botões; colarinho entretelado firme com reforço, entretela 100% algodão, pespontado, fechável por 01 (um) botão em cada horizontal e 02 (dois) botões embutidos com aleta (com caseado); fechamento frontal por 06 (seis) botões em casas verticais, com pestana e botão reserva na vista interna; bolso na parte superior do lado esquerdo, sobreposto, largura 14cm x altura 15cm;</t>
    </r>
  </si>
  <si>
    <r>
      <t xml:space="preserve">Gravata - </t>
    </r>
    <r>
      <rPr>
        <sz val="10"/>
        <color theme="1"/>
        <rFont val="Calibri"/>
        <family val="2"/>
        <scheme val="minor"/>
      </rPr>
      <t>Tecido estampado (estampas variadas), poliester jacquard ou similar.</t>
    </r>
  </si>
  <si>
    <r>
      <t xml:space="preserve">Cinto - </t>
    </r>
    <r>
      <rPr>
        <sz val="10"/>
        <color theme="1"/>
        <rFont val="Calibri"/>
        <family val="2"/>
        <scheme val="minor"/>
      </rPr>
      <t>Modelo social, largura 3,5cm, em couro de alta qualidade, fivela prata, dupla face;</t>
    </r>
  </si>
  <si>
    <r>
      <t>Calçados -</t>
    </r>
    <r>
      <rPr>
        <sz val="10"/>
        <color theme="1"/>
        <rFont val="Calibri"/>
        <family val="2"/>
        <scheme val="minor"/>
      </rPr>
      <t xml:space="preserve"> Sapato tipo social masculino, em couro, com solado de borracha termoplástica; cor a definir.</t>
    </r>
  </si>
  <si>
    <r>
      <t xml:space="preserve">Meia - </t>
    </r>
    <r>
      <rPr>
        <sz val="10"/>
        <color theme="1"/>
        <rFont val="Calibri"/>
        <family val="2"/>
        <scheme val="minor"/>
      </rPr>
      <t>meia social masculina, tecido 100% poliamida; cor a definir.</t>
    </r>
  </si>
  <si>
    <r>
      <t>N</t>
    </r>
    <r>
      <rPr>
        <strike/>
        <sz val="9"/>
        <color indexed="8"/>
        <rFont val="Calibri"/>
        <family val="2"/>
        <scheme val="minor"/>
      </rPr>
      <t>º</t>
    </r>
    <r>
      <rPr>
        <sz val="9"/>
        <color indexed="8"/>
        <rFont val="Calibri"/>
        <family val="2"/>
        <scheme val="minor"/>
      </rPr>
      <t xml:space="preserve"> Processo</t>
    </r>
  </si>
  <si>
    <r>
      <t>Licitação N</t>
    </r>
    <r>
      <rPr>
        <strike/>
        <sz val="9"/>
        <color indexed="8"/>
        <rFont val="Calibri"/>
        <family val="2"/>
        <scheme val="minor"/>
      </rPr>
      <t>º</t>
    </r>
  </si>
  <si>
    <r>
      <t>N</t>
    </r>
    <r>
      <rPr>
        <strike/>
        <sz val="9"/>
        <color indexed="8"/>
        <rFont val="Calibri"/>
        <family val="2"/>
        <scheme val="minor"/>
      </rPr>
      <t>º</t>
    </r>
    <r>
      <rPr>
        <sz val="9"/>
        <color indexed="8"/>
        <rFont val="Calibri"/>
        <family val="2"/>
        <scheme val="minor"/>
      </rPr>
      <t xml:space="preserve"> de meses de execução contratual</t>
    </r>
  </si>
  <si>
    <r>
      <t>Auxílio alimentação</t>
    </r>
    <r>
      <rPr>
        <sz val="9"/>
        <color indexed="8"/>
        <rFont val="Calibri"/>
        <family val="2"/>
        <scheme val="minor"/>
      </rPr>
      <t xml:space="preserve"> (Vales, cesta básica etc.)</t>
    </r>
  </si>
  <si>
    <r>
      <t> </t>
    </r>
    <r>
      <rPr>
        <b/>
        <sz val="9"/>
        <color indexed="8"/>
        <rFont val="Calibri"/>
        <family val="2"/>
        <scheme val="minor"/>
      </rPr>
      <t>Submódulo 4.4 - Provisão para Rescisão</t>
    </r>
  </si>
  <si>
    <r>
      <t> </t>
    </r>
    <r>
      <rPr>
        <b/>
        <sz val="9"/>
        <color indexed="8"/>
        <rFont val="Calibri"/>
        <family val="2"/>
        <scheme val="minor"/>
      </rPr>
      <t>Quadro - resumo – Módulo 4 - Encargos sociais e trabalhistas</t>
    </r>
  </si>
  <si>
    <r>
      <t> </t>
    </r>
    <r>
      <rPr>
        <b/>
        <sz val="9"/>
        <color indexed="8"/>
        <rFont val="Calibri"/>
        <family val="2"/>
        <scheme val="minor"/>
      </rPr>
      <t>5</t>
    </r>
  </si>
  <si>
    <t>Especificações técnicas do Sistema</t>
  </si>
  <si>
    <t>Parametros e funcionalidades minimas do Sistema Informatizado de Gestão e Controle de Frota.</t>
  </si>
  <si>
    <t>VEÍCULOS: TIPO 01 (GRUPO 01)</t>
  </si>
  <si>
    <t>24=23/1.500</t>
  </si>
  <si>
    <t>VEÍCULOS: TIPO 02 (GRUPO 01)</t>
  </si>
  <si>
    <t>24=23/2.500</t>
  </si>
  <si>
    <t>17=13+14+15+16</t>
  </si>
  <si>
    <t>VEÍCULOS: TIPO 04 (GRUPO 01)</t>
  </si>
  <si>
    <t>VEÍCULOS: TIPO 05 (GRUPO 01)</t>
  </si>
  <si>
    <t xml:space="preserve">Veículo tipo institucional 
Sem Motorista </t>
  </si>
  <si>
    <t>Uso comum para 07 passageiros 
Com Motorista</t>
  </si>
  <si>
    <t>Uso Comum 
 Com Motorista</t>
  </si>
  <si>
    <t>Controlar o vencimento dos Seguros dos veículos de toda a frota.</t>
  </si>
  <si>
    <t>Manutenção de veículos, com a possibilidade de lançamento de peças trocadas, mão de obra, e seus respectivos valores.</t>
  </si>
  <si>
    <t>Seguros de veículos de toda a frota.</t>
  </si>
  <si>
    <t>Possibilitar o controle das manutenções preventivas e corretivas de toda a frota, com os seguintes parâmetros:</t>
  </si>
  <si>
    <t>ANEXO III-B</t>
  </si>
  <si>
    <t>ANEXO III-D</t>
  </si>
  <si>
    <t>ANEXO III-E</t>
  </si>
  <si>
    <t>Sistema de GPS integrado</t>
  </si>
  <si>
    <t>Os veículos utilizados pela EPL deverão ser equipados com sistema de rastreamento por satélite – GPS. O sistema permitirá o controle e aferição dos trajetos percorridos pelos veículos, gráficos de velocidade relativo aos percursos e posições geográficas do veículo em tempo real com acesso a ambiente web.</t>
  </si>
  <si>
    <t>Preço Unitário</t>
  </si>
  <si>
    <t>Valor Total</t>
  </si>
  <si>
    <t>Quantidade por ano</t>
  </si>
  <si>
    <t>Valor total estimado mensal</t>
  </si>
  <si>
    <t>POSTO</t>
  </si>
  <si>
    <t>SALÁRIO BÁSICO DO PROFISSIONAL</t>
  </si>
  <si>
    <t>Valor proposto por empregado (B)</t>
  </si>
  <si>
    <t>Qtde de empregados por posto
(C)</t>
  </si>
  <si>
    <t>Valor proposto por posto 
(D) = (B x C)</t>
  </si>
  <si>
    <t>Qtde de Postos 
(E)</t>
  </si>
  <si>
    <t>Valor a ser ressarcido a título de diárias</t>
  </si>
  <si>
    <t>Valor total Mensal do serviço 
(F) = (D x E)</t>
  </si>
  <si>
    <t>Valor total Anual do serviço 
(G) = (F x 12)</t>
  </si>
  <si>
    <t>VALOR TOTAL MENSAL</t>
  </si>
  <si>
    <t>VALOR TOTAL ANUAL</t>
  </si>
  <si>
    <t>Declaramos expressamente que os preços contidos na proposta incluem todos os custos e despesas, tais como e sem se limitar a: custos diretos e indiretos, tributos incidentes, taxa de administração, encargos sociais, trabalhistas, seguros, lucro, frete e outros necessários ao cumprimento integral do objeto deste Edital e seus Anexos e que estamos em total acordo com suas condições e exigências.</t>
  </si>
  <si>
    <t>Prestação de serviços técnicos profissionais, envolvendo as atividades de condução de veículos, para o atendimento das necessidades da Empresa de Planejamentoe  Logística, em Brasília – DF</t>
  </si>
  <si>
    <t>QUADRO RESUMO MÃO DE OBRA</t>
  </si>
  <si>
    <t>MODELO DE PLANILHA DE CUSTOS E FORMAÇÃO DE PREÇOS PARA MÃO DE OBRA</t>
  </si>
  <si>
    <t>QUADRO RESUMO DO VALOR FINAL</t>
  </si>
  <si>
    <t>Veículo tipo institucional  
com motorista executivo</t>
  </si>
  <si>
    <t>(A)
Qtd.</t>
  </si>
  <si>
    <t>(B)
Quantidade de Km dentro da franquia garantida por veiculo (Média/Mês)</t>
  </si>
  <si>
    <t xml:space="preserve">(C)
Valor da Franquia por mês e por veículo </t>
  </si>
  <si>
    <t>(D)
Valor do Km dentro da fraquia
(C/B)</t>
  </si>
  <si>
    <r>
      <t xml:space="preserve">(E)
Valor do Km excedente 
</t>
    </r>
    <r>
      <rPr>
        <sz val="9"/>
        <color theme="1"/>
        <rFont val="Calibri"/>
        <family val="2"/>
        <scheme val="minor"/>
      </rPr>
      <t>(Máximo 70% de C)</t>
    </r>
  </si>
  <si>
    <t>(F)
Valor total Mensal
(C*A)</t>
  </si>
  <si>
    <t>(G)
Valor total anual
(C*12)</t>
  </si>
  <si>
    <r>
      <t xml:space="preserve">Observações: </t>
    </r>
    <r>
      <rPr>
        <sz val="10"/>
        <color theme="1"/>
        <rFont val="Calibri"/>
        <family val="2"/>
        <scheme val="minor"/>
      </rPr>
      <t xml:space="preserve"> Para os itens 1, 2 e 3 os veículos serão disponibilizados com motorista e com combustível. Para o item 4 o veículo será sem motorista.
* Serão garantidas as franquias dos km descritos por mês para cada veículo.
** O Valor do Km excedente não poderá ser superior a 70% (oitenta por cento) do valor do km estipulado para cada franquia, e só será utilizado após as compensações de franquia, levando-se em consideração a vigência anual do contrato. </t>
    </r>
  </si>
  <si>
    <t>Valor total estimado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</si>
</sst>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theme="0" tint="-0.24994659260841701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/>
    <xf numFmtId="0" fontId="4" fillId="0" borderId="5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164" fontId="8" fillId="4" borderId="5" xfId="0" applyNumberFormat="1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vertical="center"/>
    </xf>
    <xf numFmtId="0" fontId="4" fillId="0" borderId="5" xfId="0" applyFont="1" applyFill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0" fontId="13" fillId="0" borderId="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vertical="center" wrapText="1"/>
    </xf>
    <xf numFmtId="10" fontId="8" fillId="4" borderId="5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64" fontId="8" fillId="0" borderId="5" xfId="0" applyNumberFormat="1" applyFont="1" applyBorder="1" applyAlignment="1">
      <alignment vertical="center"/>
    </xf>
    <xf numFmtId="164" fontId="8" fillId="3" borderId="0" xfId="0" applyNumberFormat="1" applyFont="1" applyFill="1" applyBorder="1" applyAlignment="1">
      <alignment vertical="center"/>
    </xf>
    <xf numFmtId="164" fontId="8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164" fontId="4" fillId="3" borderId="5" xfId="0" applyNumberFormat="1" applyFont="1" applyFill="1" applyBorder="1" applyAlignment="1">
      <alignment vertical="center" wrapText="1"/>
    </xf>
    <xf numFmtId="165" fontId="4" fillId="0" borderId="5" xfId="0" applyNumberFormat="1" applyFont="1" applyFill="1" applyBorder="1" applyAlignment="1">
      <alignment vertical="center" wrapText="1"/>
    </xf>
    <xf numFmtId="165" fontId="4" fillId="3" borderId="0" xfId="0" applyNumberFormat="1" applyFont="1" applyFill="1" applyBorder="1" applyAlignment="1">
      <alignment vertical="center" wrapText="1"/>
    </xf>
    <xf numFmtId="165" fontId="8" fillId="4" borderId="9" xfId="0" applyNumberFormat="1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vertical="center" wrapText="1"/>
    </xf>
    <xf numFmtId="165" fontId="8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vertical="center" wrapText="1"/>
    </xf>
    <xf numFmtId="10" fontId="8" fillId="4" borderId="5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left" vertical="center" wrapText="1"/>
    </xf>
    <xf numFmtId="164" fontId="8" fillId="4" borderId="5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7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center" wrapText="1"/>
    </xf>
    <xf numFmtId="0" fontId="0" fillId="0" borderId="5" xfId="0" applyFont="1" applyBorder="1" applyAlignment="1">
      <alignment wrapText="1"/>
    </xf>
    <xf numFmtId="0" fontId="3" fillId="0" borderId="15" xfId="0" applyFont="1" applyBorder="1" applyAlignment="1">
      <alignment horizontal="justify" vertical="center" wrapText="1"/>
    </xf>
    <xf numFmtId="0" fontId="0" fillId="0" borderId="16" xfId="0" applyFont="1" applyBorder="1" applyAlignment="1">
      <alignment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0" fontId="16" fillId="0" borderId="5" xfId="0" applyNumberFormat="1" applyFont="1" applyFill="1" applyBorder="1" applyAlignment="1">
      <alignment horizontal="justify" vertical="center" wrapText="1"/>
    </xf>
    <xf numFmtId="44" fontId="16" fillId="0" borderId="5" xfId="2" applyFont="1" applyFill="1" applyBorder="1" applyAlignment="1">
      <alignment horizontal="justify" vertical="center" wrapText="1"/>
    </xf>
    <xf numFmtId="44" fontId="16" fillId="0" borderId="5" xfId="0" applyNumberFormat="1" applyFont="1" applyFill="1" applyBorder="1" applyAlignment="1">
      <alignment horizontal="center" vertical="center" wrapText="1"/>
    </xf>
    <xf numFmtId="44" fontId="16" fillId="0" borderId="5" xfId="2" applyFont="1" applyFill="1" applyBorder="1" applyAlignment="1">
      <alignment horizontal="center" vertical="center" wrapText="1"/>
    </xf>
    <xf numFmtId="44" fontId="16" fillId="0" borderId="5" xfId="0" applyNumberFormat="1" applyFont="1" applyBorder="1" applyAlignment="1">
      <alignment horizontal="center" vertical="center" wrapText="1"/>
    </xf>
    <xf numFmtId="44" fontId="17" fillId="4" borderId="5" xfId="0" applyNumberFormat="1" applyFont="1" applyFill="1" applyBorder="1" applyAlignment="1">
      <alignment vertical="center" wrapText="1"/>
    </xf>
    <xf numFmtId="44" fontId="16" fillId="0" borderId="5" xfId="0" applyNumberFormat="1" applyFont="1" applyBorder="1" applyAlignment="1">
      <alignment vertical="center"/>
    </xf>
    <xf numFmtId="44" fontId="17" fillId="9" borderId="5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vertical="center"/>
    </xf>
    <xf numFmtId="10" fontId="18" fillId="0" borderId="0" xfId="3" applyNumberFormat="1" applyFont="1" applyAlignment="1">
      <alignment vertical="center"/>
    </xf>
    <xf numFmtId="10" fontId="0" fillId="0" borderId="0" xfId="3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0" fontId="0" fillId="0" borderId="0" xfId="0" applyAlignment="1">
      <alignment horizontal="justify" vertical="center"/>
    </xf>
    <xf numFmtId="44" fontId="0" fillId="0" borderId="0" xfId="2" applyFont="1" applyAlignment="1">
      <alignment vertical="center"/>
    </xf>
    <xf numFmtId="43" fontId="0" fillId="0" borderId="0" xfId="1" applyFont="1" applyAlignment="1">
      <alignment vertical="center"/>
    </xf>
    <xf numFmtId="0" fontId="14" fillId="1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0" fontId="7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0" fontId="0" fillId="0" borderId="1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7" fillId="3" borderId="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7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 wrapText="1"/>
    </xf>
    <xf numFmtId="0" fontId="17" fillId="0" borderId="10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9" fillId="10" borderId="0" xfId="0" applyFont="1" applyFill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0" fillId="0" borderId="0" xfId="0" applyFont="1" applyAlignment="1">
      <alignment horizont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7" fillId="0" borderId="5" xfId="0" applyFont="1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0" fillId="11" borderId="0" xfId="0" applyFont="1" applyFill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872610</xdr:colOff>
      <xdr:row>3</xdr:row>
      <xdr:rowOff>104775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7625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891660</xdr:colOff>
      <xdr:row>4</xdr:row>
      <xdr:rowOff>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33350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1072830</xdr:colOff>
      <xdr:row>3</xdr:row>
      <xdr:rowOff>171450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5255" cy="7429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853560</xdr:colOff>
      <xdr:row>3</xdr:row>
      <xdr:rowOff>57150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396360</xdr:colOff>
      <xdr:row>4</xdr:row>
      <xdr:rowOff>19051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1215510</xdr:colOff>
      <xdr:row>3</xdr:row>
      <xdr:rowOff>104775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1735887</xdr:colOff>
      <xdr:row>4</xdr:row>
      <xdr:rowOff>142875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35887" cy="9048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1301235</xdr:colOff>
      <xdr:row>3</xdr:row>
      <xdr:rowOff>114300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1205985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1447426</xdr:colOff>
      <xdr:row>5</xdr:row>
      <xdr:rowOff>135338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70528" cy="919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g&#227;o%20MI%20outubro%202013%20Comp.%20Pre&#231;os/Minha%20Planilha%20licita&#231;&#227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Supervisor Seg-Sex - BASE"/>
      <sheetName val="Mot Executivo"/>
      <sheetName val="Mot Carro Leve"/>
      <sheetName val="VT e VA"/>
      <sheetName val="Uniformes"/>
    </sheetNames>
    <sheetDataSet>
      <sheetData sheetId="0"/>
      <sheetData sheetId="1"/>
      <sheetData sheetId="2">
        <row r="14">
          <cell r="A14" t="str">
            <v>Motorista Executivo</v>
          </cell>
          <cell r="B14"/>
        </row>
      </sheetData>
      <sheetData sheetId="3"/>
      <sheetData sheetId="4">
        <row r="5">
          <cell r="A5" t="str">
            <v>Motorista Veículo Leve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6:E36"/>
  <sheetViews>
    <sheetView topLeftCell="A10" workbookViewId="0">
      <selection activeCell="D28" sqref="D28"/>
    </sheetView>
  </sheetViews>
  <sheetFormatPr defaultRowHeight="15" x14ac:dyDescent="0.25"/>
  <cols>
    <col min="1" max="1" width="5.28515625" style="1" bestFit="1" customWidth="1"/>
    <col min="2" max="2" width="31" style="1" customWidth="1"/>
    <col min="3" max="3" width="13.85546875" style="1" bestFit="1" customWidth="1"/>
    <col min="4" max="4" width="45.140625" style="1" bestFit="1" customWidth="1"/>
    <col min="5" max="5" width="15.42578125" style="1" bestFit="1" customWidth="1"/>
    <col min="6" max="16384" width="9.140625" style="1"/>
  </cols>
  <sheetData>
    <row r="6" spans="1:5" x14ac:dyDescent="0.25">
      <c r="A6" s="118" t="s">
        <v>190</v>
      </c>
      <c r="B6" s="118"/>
      <c r="C6" s="118"/>
      <c r="D6" s="118"/>
      <c r="E6" s="118"/>
    </row>
    <row r="7" spans="1:5" x14ac:dyDescent="0.25">
      <c r="A7" s="118" t="s">
        <v>191</v>
      </c>
      <c r="B7" s="118"/>
      <c r="C7" s="118"/>
      <c r="D7" s="118"/>
      <c r="E7" s="118"/>
    </row>
    <row r="8" spans="1:5" x14ac:dyDescent="0.25">
      <c r="A8" s="118" t="s">
        <v>271</v>
      </c>
      <c r="B8" s="118"/>
      <c r="C8" s="118"/>
      <c r="D8" s="118"/>
      <c r="E8" s="118"/>
    </row>
    <row r="9" spans="1:5" x14ac:dyDescent="0.25">
      <c r="A9" s="117" t="s">
        <v>192</v>
      </c>
      <c r="B9" s="117"/>
      <c r="C9" s="117"/>
      <c r="D9" s="117"/>
      <c r="E9" s="2" t="s">
        <v>193</v>
      </c>
    </row>
    <row r="10" spans="1:5" x14ac:dyDescent="0.25">
      <c r="A10" s="3" t="s">
        <v>194</v>
      </c>
      <c r="B10" s="119" t="s">
        <v>195</v>
      </c>
      <c r="C10" s="119"/>
      <c r="D10" s="119"/>
      <c r="E10" s="3" t="s">
        <v>196</v>
      </c>
    </row>
    <row r="11" spans="1:5" x14ac:dyDescent="0.25">
      <c r="A11" s="120" t="s">
        <v>197</v>
      </c>
      <c r="B11" s="121" t="s">
        <v>198</v>
      </c>
      <c r="C11" s="5">
        <v>1</v>
      </c>
      <c r="D11" s="2" t="s">
        <v>199</v>
      </c>
      <c r="E11" s="2" t="s">
        <v>193</v>
      </c>
    </row>
    <row r="12" spans="1:5" x14ac:dyDescent="0.25">
      <c r="A12" s="120"/>
      <c r="B12" s="121"/>
      <c r="C12" s="5">
        <v>2</v>
      </c>
      <c r="D12" s="2" t="s">
        <v>200</v>
      </c>
      <c r="E12" s="2" t="s">
        <v>193</v>
      </c>
    </row>
    <row r="13" spans="1:5" x14ac:dyDescent="0.25">
      <c r="A13" s="120"/>
      <c r="B13" s="121"/>
      <c r="C13" s="5">
        <v>3</v>
      </c>
      <c r="D13" s="2" t="s">
        <v>201</v>
      </c>
      <c r="E13" s="2" t="s">
        <v>193</v>
      </c>
    </row>
    <row r="14" spans="1:5" x14ac:dyDescent="0.25">
      <c r="A14" s="120"/>
      <c r="B14" s="121"/>
      <c r="C14" s="5">
        <v>4</v>
      </c>
      <c r="D14" s="2" t="s">
        <v>232</v>
      </c>
      <c r="E14" s="2" t="s">
        <v>193</v>
      </c>
    </row>
    <row r="15" spans="1:5" x14ac:dyDescent="0.25">
      <c r="A15" s="120"/>
      <c r="B15" s="121"/>
      <c r="C15" s="5">
        <v>5</v>
      </c>
      <c r="D15" s="2" t="s">
        <v>202</v>
      </c>
      <c r="E15" s="2" t="s">
        <v>193</v>
      </c>
    </row>
    <row r="16" spans="1:5" x14ac:dyDescent="0.25">
      <c r="A16" s="120"/>
      <c r="B16" s="121"/>
      <c r="C16" s="5" t="s">
        <v>203</v>
      </c>
      <c r="D16" s="2" t="s">
        <v>204</v>
      </c>
      <c r="E16" s="74">
        <f>SUM(E11:E15)</f>
        <v>0</v>
      </c>
    </row>
    <row r="17" spans="1:5" x14ac:dyDescent="0.25">
      <c r="A17" s="120"/>
      <c r="B17" s="121" t="s">
        <v>233</v>
      </c>
      <c r="C17" s="5">
        <v>7</v>
      </c>
      <c r="D17" s="2" t="s">
        <v>205</v>
      </c>
      <c r="E17" s="2" t="s">
        <v>193</v>
      </c>
    </row>
    <row r="18" spans="1:5" x14ac:dyDescent="0.25">
      <c r="A18" s="120"/>
      <c r="B18" s="121"/>
      <c r="C18" s="5">
        <v>8</v>
      </c>
      <c r="D18" s="2" t="s">
        <v>206</v>
      </c>
      <c r="E18" s="2" t="s">
        <v>193</v>
      </c>
    </row>
    <row r="19" spans="1:5" x14ac:dyDescent="0.25">
      <c r="A19" s="120"/>
      <c r="B19" s="121"/>
      <c r="C19" s="5">
        <v>9</v>
      </c>
      <c r="D19" s="2" t="s">
        <v>207</v>
      </c>
      <c r="E19" s="2" t="s">
        <v>193</v>
      </c>
    </row>
    <row r="20" spans="1:5" x14ac:dyDescent="0.25">
      <c r="A20" s="120"/>
      <c r="B20" s="121"/>
      <c r="C20" s="5">
        <v>10</v>
      </c>
      <c r="D20" s="2" t="s">
        <v>208</v>
      </c>
      <c r="E20" s="2" t="s">
        <v>193</v>
      </c>
    </row>
    <row r="21" spans="1:5" x14ac:dyDescent="0.25">
      <c r="A21" s="120"/>
      <c r="B21" s="121"/>
      <c r="C21" s="5">
        <v>11</v>
      </c>
      <c r="D21" s="2" t="s">
        <v>202</v>
      </c>
      <c r="E21" s="2" t="s">
        <v>193</v>
      </c>
    </row>
    <row r="22" spans="1:5" x14ac:dyDescent="0.25">
      <c r="A22" s="120"/>
      <c r="B22" s="121"/>
      <c r="C22" s="5" t="s">
        <v>209</v>
      </c>
      <c r="D22" s="2" t="s">
        <v>210</v>
      </c>
      <c r="E22" s="74">
        <f>SUM(E17:E21)</f>
        <v>0</v>
      </c>
    </row>
    <row r="23" spans="1:5" x14ac:dyDescent="0.25">
      <c r="A23" s="120"/>
      <c r="B23" s="5" t="s">
        <v>62</v>
      </c>
      <c r="C23" s="5" t="s">
        <v>211</v>
      </c>
      <c r="D23" s="2" t="s">
        <v>212</v>
      </c>
      <c r="E23" s="74">
        <f>E16+E22</f>
        <v>0</v>
      </c>
    </row>
    <row r="24" spans="1:5" x14ac:dyDescent="0.25">
      <c r="A24" s="116" t="s">
        <v>213</v>
      </c>
      <c r="B24" s="116"/>
      <c r="C24" s="5">
        <v>14</v>
      </c>
      <c r="D24" s="2" t="s">
        <v>214</v>
      </c>
      <c r="E24" s="2" t="s">
        <v>193</v>
      </c>
    </row>
    <row r="25" spans="1:5" x14ac:dyDescent="0.25">
      <c r="A25" s="116"/>
      <c r="B25" s="116"/>
      <c r="C25" s="5">
        <v>15</v>
      </c>
      <c r="D25" s="2" t="s">
        <v>215</v>
      </c>
      <c r="E25" s="2" t="s">
        <v>193</v>
      </c>
    </row>
    <row r="26" spans="1:5" x14ac:dyDescent="0.25">
      <c r="A26" s="116"/>
      <c r="B26" s="116"/>
      <c r="C26" s="5">
        <v>16</v>
      </c>
      <c r="D26" s="2" t="s">
        <v>216</v>
      </c>
      <c r="E26" s="2" t="s">
        <v>193</v>
      </c>
    </row>
    <row r="27" spans="1:5" x14ac:dyDescent="0.25">
      <c r="A27" s="116"/>
      <c r="B27" s="116"/>
      <c r="C27" s="5">
        <v>17</v>
      </c>
      <c r="D27" s="2" t="s">
        <v>217</v>
      </c>
      <c r="E27" s="2" t="s">
        <v>193</v>
      </c>
    </row>
    <row r="28" spans="1:5" x14ac:dyDescent="0.25">
      <c r="A28" s="116"/>
      <c r="B28" s="116"/>
      <c r="C28" s="5" t="s">
        <v>218</v>
      </c>
      <c r="D28" s="2" t="s">
        <v>219</v>
      </c>
      <c r="E28" s="74">
        <f>SUM(E24:E27)</f>
        <v>0</v>
      </c>
    </row>
    <row r="29" spans="1:5" x14ac:dyDescent="0.25">
      <c r="A29" s="116" t="s">
        <v>220</v>
      </c>
      <c r="B29" s="116"/>
      <c r="C29" s="5" t="s">
        <v>221</v>
      </c>
      <c r="D29" s="2" t="s">
        <v>222</v>
      </c>
      <c r="E29" s="74">
        <f>E23+E28</f>
        <v>0</v>
      </c>
    </row>
    <row r="30" spans="1:5" x14ac:dyDescent="0.25">
      <c r="A30" s="116"/>
      <c r="B30" s="116"/>
      <c r="C30" s="5">
        <v>20</v>
      </c>
      <c r="D30" s="2" t="s">
        <v>223</v>
      </c>
      <c r="E30" s="2" t="s">
        <v>193</v>
      </c>
    </row>
    <row r="31" spans="1:5" x14ac:dyDescent="0.25">
      <c r="A31" s="116"/>
      <c r="B31" s="116"/>
      <c r="C31" s="5">
        <v>21</v>
      </c>
      <c r="D31" s="2" t="s">
        <v>224</v>
      </c>
      <c r="E31" s="2"/>
    </row>
    <row r="32" spans="1:5" x14ac:dyDescent="0.25">
      <c r="A32" s="116"/>
      <c r="B32" s="116"/>
      <c r="C32" s="5">
        <v>22</v>
      </c>
      <c r="D32" s="2" t="s">
        <v>225</v>
      </c>
      <c r="E32" s="2" t="s">
        <v>193</v>
      </c>
    </row>
    <row r="33" spans="1:5" x14ac:dyDescent="0.25">
      <c r="A33" s="116"/>
      <c r="B33" s="116"/>
      <c r="C33" s="5" t="s">
        <v>226</v>
      </c>
      <c r="D33" s="2" t="s">
        <v>227</v>
      </c>
      <c r="E33" s="74">
        <f>SUM(E29:E32)</f>
        <v>0</v>
      </c>
    </row>
    <row r="34" spans="1:5" x14ac:dyDescent="0.25">
      <c r="A34" s="116"/>
      <c r="B34" s="116"/>
      <c r="C34" s="5" t="s">
        <v>272</v>
      </c>
      <c r="D34" s="2" t="s">
        <v>229</v>
      </c>
      <c r="E34" s="74">
        <f>E33/1500</f>
        <v>0</v>
      </c>
    </row>
    <row r="35" spans="1:5" x14ac:dyDescent="0.25">
      <c r="A35" s="117" t="s">
        <v>230</v>
      </c>
      <c r="B35" s="117"/>
      <c r="C35" s="117"/>
      <c r="D35" s="117"/>
      <c r="E35" s="2"/>
    </row>
    <row r="36" spans="1:5" x14ac:dyDescent="0.25">
      <c r="A36" s="1" t="s">
        <v>231</v>
      </c>
    </row>
  </sheetData>
  <mergeCells count="11">
    <mergeCell ref="A24:B28"/>
    <mergeCell ref="A29:B34"/>
    <mergeCell ref="A35:D35"/>
    <mergeCell ref="A6:E6"/>
    <mergeCell ref="A7:E7"/>
    <mergeCell ref="A8:E8"/>
    <mergeCell ref="A9:D9"/>
    <mergeCell ref="B10:D10"/>
    <mergeCell ref="A11:A23"/>
    <mergeCell ref="B11:B16"/>
    <mergeCell ref="B17:B22"/>
  </mergeCells>
  <pageMargins left="0.51181102362204722" right="0.27559055118110237" top="0.78740157480314965" bottom="0.78740157480314965" header="0.31496062992125984" footer="0.31496062992125984"/>
  <pageSetup paperSize="9" scale="85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6:E36"/>
  <sheetViews>
    <sheetView tabSelected="1" workbookViewId="0">
      <selection activeCell="B3" sqref="B3"/>
    </sheetView>
  </sheetViews>
  <sheetFormatPr defaultRowHeight="15" x14ac:dyDescent="0.25"/>
  <cols>
    <col min="1" max="1" width="5.28515625" style="1" bestFit="1" customWidth="1"/>
    <col min="2" max="2" width="30.5703125" style="1" customWidth="1"/>
    <col min="3" max="3" width="13.85546875" style="1" bestFit="1" customWidth="1"/>
    <col min="4" max="4" width="45.140625" style="1" bestFit="1" customWidth="1"/>
    <col min="5" max="5" width="15.42578125" style="1" bestFit="1" customWidth="1"/>
    <col min="6" max="16384" width="9.140625" style="1"/>
  </cols>
  <sheetData>
    <row r="6" spans="1:5" x14ac:dyDescent="0.25">
      <c r="A6" s="118" t="s">
        <v>190</v>
      </c>
      <c r="B6" s="118"/>
      <c r="C6" s="118"/>
      <c r="D6" s="118"/>
      <c r="E6" s="118"/>
    </row>
    <row r="7" spans="1:5" x14ac:dyDescent="0.25">
      <c r="A7" s="118" t="s">
        <v>285</v>
      </c>
      <c r="B7" s="118"/>
      <c r="C7" s="118"/>
      <c r="D7" s="118"/>
      <c r="E7" s="118"/>
    </row>
    <row r="8" spans="1:5" x14ac:dyDescent="0.25">
      <c r="A8" s="118" t="s">
        <v>273</v>
      </c>
      <c r="B8" s="118"/>
      <c r="C8" s="118"/>
      <c r="D8" s="118"/>
      <c r="E8" s="118"/>
    </row>
    <row r="9" spans="1:5" x14ac:dyDescent="0.25">
      <c r="A9" s="117" t="s">
        <v>192</v>
      </c>
      <c r="B9" s="117"/>
      <c r="C9" s="117"/>
      <c r="D9" s="117"/>
      <c r="E9" s="2" t="s">
        <v>193</v>
      </c>
    </row>
    <row r="10" spans="1:5" x14ac:dyDescent="0.25">
      <c r="A10" s="4" t="s">
        <v>194</v>
      </c>
      <c r="B10" s="119" t="s">
        <v>195</v>
      </c>
      <c r="C10" s="119"/>
      <c r="D10" s="119"/>
      <c r="E10" s="4" t="s">
        <v>196</v>
      </c>
    </row>
    <row r="11" spans="1:5" x14ac:dyDescent="0.25">
      <c r="A11" s="120" t="s">
        <v>197</v>
      </c>
      <c r="B11" s="121" t="s">
        <v>198</v>
      </c>
      <c r="C11" s="6">
        <v>1</v>
      </c>
      <c r="D11" s="2" t="s">
        <v>199</v>
      </c>
      <c r="E11" s="2" t="s">
        <v>193</v>
      </c>
    </row>
    <row r="12" spans="1:5" x14ac:dyDescent="0.25">
      <c r="A12" s="120"/>
      <c r="B12" s="121"/>
      <c r="C12" s="6">
        <v>2</v>
      </c>
      <c r="D12" s="2" t="s">
        <v>200</v>
      </c>
      <c r="E12" s="2" t="s">
        <v>193</v>
      </c>
    </row>
    <row r="13" spans="1:5" x14ac:dyDescent="0.25">
      <c r="A13" s="120"/>
      <c r="B13" s="121"/>
      <c r="C13" s="6">
        <v>3</v>
      </c>
      <c r="D13" s="2" t="s">
        <v>201</v>
      </c>
      <c r="E13" s="2" t="s">
        <v>193</v>
      </c>
    </row>
    <row r="14" spans="1:5" x14ac:dyDescent="0.25">
      <c r="A14" s="120"/>
      <c r="B14" s="121"/>
      <c r="C14" s="6">
        <v>4</v>
      </c>
      <c r="D14" s="2" t="s">
        <v>232</v>
      </c>
      <c r="E14" s="2" t="s">
        <v>193</v>
      </c>
    </row>
    <row r="15" spans="1:5" x14ac:dyDescent="0.25">
      <c r="A15" s="120"/>
      <c r="B15" s="121"/>
      <c r="C15" s="6">
        <v>5</v>
      </c>
      <c r="D15" s="2" t="s">
        <v>202</v>
      </c>
      <c r="E15" s="2" t="s">
        <v>193</v>
      </c>
    </row>
    <row r="16" spans="1:5" x14ac:dyDescent="0.25">
      <c r="A16" s="120"/>
      <c r="B16" s="121"/>
      <c r="C16" s="6" t="s">
        <v>203</v>
      </c>
      <c r="D16" s="2" t="s">
        <v>204</v>
      </c>
      <c r="E16" s="74">
        <f>SUM(E11:E15)</f>
        <v>0</v>
      </c>
    </row>
    <row r="17" spans="1:5" x14ac:dyDescent="0.25">
      <c r="A17" s="120"/>
      <c r="B17" s="121" t="s">
        <v>233</v>
      </c>
      <c r="C17" s="6">
        <v>7</v>
      </c>
      <c r="D17" s="2" t="s">
        <v>205</v>
      </c>
      <c r="E17" s="2" t="s">
        <v>193</v>
      </c>
    </row>
    <row r="18" spans="1:5" x14ac:dyDescent="0.25">
      <c r="A18" s="120"/>
      <c r="B18" s="121"/>
      <c r="C18" s="6">
        <v>8</v>
      </c>
      <c r="D18" s="2" t="s">
        <v>206</v>
      </c>
      <c r="E18" s="2" t="s">
        <v>193</v>
      </c>
    </row>
    <row r="19" spans="1:5" x14ac:dyDescent="0.25">
      <c r="A19" s="120"/>
      <c r="B19" s="121"/>
      <c r="C19" s="6">
        <v>9</v>
      </c>
      <c r="D19" s="2" t="s">
        <v>207</v>
      </c>
      <c r="E19" s="2" t="s">
        <v>193</v>
      </c>
    </row>
    <row r="20" spans="1:5" x14ac:dyDescent="0.25">
      <c r="A20" s="120"/>
      <c r="B20" s="121"/>
      <c r="C20" s="6">
        <v>10</v>
      </c>
      <c r="D20" s="2" t="s">
        <v>208</v>
      </c>
      <c r="E20" s="2" t="s">
        <v>193</v>
      </c>
    </row>
    <row r="21" spans="1:5" x14ac:dyDescent="0.25">
      <c r="A21" s="120"/>
      <c r="B21" s="121"/>
      <c r="C21" s="6">
        <v>11</v>
      </c>
      <c r="D21" s="2" t="s">
        <v>202</v>
      </c>
      <c r="E21" s="2" t="s">
        <v>193</v>
      </c>
    </row>
    <row r="22" spans="1:5" x14ac:dyDescent="0.25">
      <c r="A22" s="120"/>
      <c r="B22" s="121"/>
      <c r="C22" s="6" t="s">
        <v>209</v>
      </c>
      <c r="D22" s="2" t="s">
        <v>210</v>
      </c>
      <c r="E22" s="74">
        <f>SUM(E17:E21)</f>
        <v>0</v>
      </c>
    </row>
    <row r="23" spans="1:5" x14ac:dyDescent="0.25">
      <c r="A23" s="120"/>
      <c r="B23" s="6" t="s">
        <v>62</v>
      </c>
      <c r="C23" s="6" t="s">
        <v>211</v>
      </c>
      <c r="D23" s="2" t="s">
        <v>212</v>
      </c>
      <c r="E23" s="74">
        <f>E16+E22</f>
        <v>0</v>
      </c>
    </row>
    <row r="24" spans="1:5" x14ac:dyDescent="0.25">
      <c r="A24" s="116" t="s">
        <v>213</v>
      </c>
      <c r="B24" s="116"/>
      <c r="C24" s="6">
        <v>14</v>
      </c>
      <c r="D24" s="2" t="s">
        <v>214</v>
      </c>
      <c r="E24" s="2" t="s">
        <v>193</v>
      </c>
    </row>
    <row r="25" spans="1:5" x14ac:dyDescent="0.25">
      <c r="A25" s="116"/>
      <c r="B25" s="116"/>
      <c r="C25" s="6">
        <v>15</v>
      </c>
      <c r="D25" s="2" t="s">
        <v>215</v>
      </c>
      <c r="E25" s="2" t="s">
        <v>193</v>
      </c>
    </row>
    <row r="26" spans="1:5" x14ac:dyDescent="0.25">
      <c r="A26" s="116"/>
      <c r="B26" s="116"/>
      <c r="C26" s="6">
        <v>16</v>
      </c>
      <c r="D26" s="2" t="s">
        <v>216</v>
      </c>
      <c r="E26" s="2" t="s">
        <v>193</v>
      </c>
    </row>
    <row r="27" spans="1:5" x14ac:dyDescent="0.25">
      <c r="A27" s="116"/>
      <c r="B27" s="116"/>
      <c r="C27" s="6">
        <v>17</v>
      </c>
      <c r="D27" s="2" t="s">
        <v>217</v>
      </c>
      <c r="E27" s="2" t="s">
        <v>193</v>
      </c>
    </row>
    <row r="28" spans="1:5" x14ac:dyDescent="0.25">
      <c r="A28" s="116"/>
      <c r="B28" s="116"/>
      <c r="C28" s="6" t="s">
        <v>218</v>
      </c>
      <c r="D28" s="2" t="s">
        <v>219</v>
      </c>
      <c r="E28" s="74">
        <f>SUM(E24:E27)</f>
        <v>0</v>
      </c>
    </row>
    <row r="29" spans="1:5" x14ac:dyDescent="0.25">
      <c r="A29" s="116" t="s">
        <v>220</v>
      </c>
      <c r="B29" s="116"/>
      <c r="C29" s="6" t="s">
        <v>221</v>
      </c>
      <c r="D29" s="2" t="s">
        <v>222</v>
      </c>
      <c r="E29" s="74">
        <f>E23+E28</f>
        <v>0</v>
      </c>
    </row>
    <row r="30" spans="1:5" x14ac:dyDescent="0.25">
      <c r="A30" s="116"/>
      <c r="B30" s="116"/>
      <c r="C30" s="6">
        <v>20</v>
      </c>
      <c r="D30" s="2" t="s">
        <v>223</v>
      </c>
      <c r="E30" s="2" t="s">
        <v>193</v>
      </c>
    </row>
    <row r="31" spans="1:5" x14ac:dyDescent="0.25">
      <c r="A31" s="116"/>
      <c r="B31" s="116"/>
      <c r="C31" s="6">
        <v>21</v>
      </c>
      <c r="D31" s="2" t="s">
        <v>224</v>
      </c>
      <c r="E31" s="2"/>
    </row>
    <row r="32" spans="1:5" x14ac:dyDescent="0.25">
      <c r="A32" s="116"/>
      <c r="B32" s="116"/>
      <c r="C32" s="6">
        <v>22</v>
      </c>
      <c r="D32" s="2" t="s">
        <v>225</v>
      </c>
      <c r="E32" s="2" t="s">
        <v>193</v>
      </c>
    </row>
    <row r="33" spans="1:5" x14ac:dyDescent="0.25">
      <c r="A33" s="116"/>
      <c r="B33" s="116"/>
      <c r="C33" s="6" t="s">
        <v>226</v>
      </c>
      <c r="D33" s="2" t="s">
        <v>227</v>
      </c>
      <c r="E33" s="74">
        <f>SUM(E29:E32)</f>
        <v>0</v>
      </c>
    </row>
    <row r="34" spans="1:5" x14ac:dyDescent="0.25">
      <c r="A34" s="116"/>
      <c r="B34" s="116"/>
      <c r="C34" s="6" t="s">
        <v>228</v>
      </c>
      <c r="D34" s="2" t="s">
        <v>229</v>
      </c>
      <c r="E34" s="74">
        <f>E33/1000</f>
        <v>0</v>
      </c>
    </row>
    <row r="35" spans="1:5" x14ac:dyDescent="0.25">
      <c r="A35" s="117" t="s">
        <v>230</v>
      </c>
      <c r="B35" s="117"/>
      <c r="C35" s="117"/>
      <c r="D35" s="117"/>
      <c r="E35" s="2"/>
    </row>
    <row r="36" spans="1:5" x14ac:dyDescent="0.25">
      <c r="A36" s="1" t="s">
        <v>231</v>
      </c>
    </row>
  </sheetData>
  <mergeCells count="11">
    <mergeCell ref="A24:B28"/>
    <mergeCell ref="A29:B34"/>
    <mergeCell ref="A35:D35"/>
    <mergeCell ref="A6:E6"/>
    <mergeCell ref="A7:E7"/>
    <mergeCell ref="A8:E8"/>
    <mergeCell ref="A9:D9"/>
    <mergeCell ref="B10:D10"/>
    <mergeCell ref="A11:A23"/>
    <mergeCell ref="B11:B16"/>
    <mergeCell ref="B17:B22"/>
  </mergeCells>
  <pageMargins left="0.51181102362204722" right="0.27" top="0.78740157480314965" bottom="0.78740157480314965" header="0.31496062992125984" footer="0.31496062992125984"/>
  <pageSetup paperSize="9" scale="8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6:E36"/>
  <sheetViews>
    <sheetView zoomScaleNormal="100" workbookViewId="0">
      <selection activeCell="B3" sqref="B3"/>
    </sheetView>
  </sheetViews>
  <sheetFormatPr defaultRowHeight="15" x14ac:dyDescent="0.25"/>
  <cols>
    <col min="1" max="1" width="5.28515625" style="1" bestFit="1" customWidth="1"/>
    <col min="2" max="2" width="31.28515625" style="1" customWidth="1"/>
    <col min="3" max="3" width="13.85546875" style="1" bestFit="1" customWidth="1"/>
    <col min="4" max="4" width="45.140625" style="1" bestFit="1" customWidth="1"/>
    <col min="5" max="5" width="15.42578125" style="1" bestFit="1" customWidth="1"/>
    <col min="6" max="16384" width="9.140625" style="1"/>
  </cols>
  <sheetData>
    <row r="6" spans="1:5" x14ac:dyDescent="0.25">
      <c r="A6" s="118" t="s">
        <v>190</v>
      </c>
      <c r="B6" s="118"/>
      <c r="C6" s="118"/>
      <c r="D6" s="118"/>
      <c r="E6" s="118"/>
    </row>
    <row r="7" spans="1:5" x14ac:dyDescent="0.25">
      <c r="A7" s="118" t="s">
        <v>286</v>
      </c>
      <c r="B7" s="118"/>
      <c r="C7" s="118"/>
      <c r="D7" s="118"/>
      <c r="E7" s="118"/>
    </row>
    <row r="8" spans="1:5" x14ac:dyDescent="0.25">
      <c r="A8" s="118" t="s">
        <v>276</v>
      </c>
      <c r="B8" s="118"/>
      <c r="C8" s="118"/>
      <c r="D8" s="118"/>
      <c r="E8" s="118"/>
    </row>
    <row r="9" spans="1:5" x14ac:dyDescent="0.25">
      <c r="A9" s="117" t="s">
        <v>192</v>
      </c>
      <c r="B9" s="117"/>
      <c r="C9" s="117"/>
      <c r="D9" s="117"/>
      <c r="E9" s="2" t="s">
        <v>193</v>
      </c>
    </row>
    <row r="10" spans="1:5" x14ac:dyDescent="0.25">
      <c r="A10" s="4" t="s">
        <v>194</v>
      </c>
      <c r="B10" s="119" t="s">
        <v>195</v>
      </c>
      <c r="C10" s="119"/>
      <c r="D10" s="119"/>
      <c r="E10" s="4" t="s">
        <v>196</v>
      </c>
    </row>
    <row r="11" spans="1:5" x14ac:dyDescent="0.25">
      <c r="A11" s="120" t="s">
        <v>197</v>
      </c>
      <c r="B11" s="121" t="s">
        <v>198</v>
      </c>
      <c r="C11" s="6">
        <v>1</v>
      </c>
      <c r="D11" s="2" t="s">
        <v>199</v>
      </c>
      <c r="E11" s="2" t="s">
        <v>193</v>
      </c>
    </row>
    <row r="12" spans="1:5" x14ac:dyDescent="0.25">
      <c r="A12" s="120"/>
      <c r="B12" s="121"/>
      <c r="C12" s="6">
        <v>2</v>
      </c>
      <c r="D12" s="2" t="s">
        <v>200</v>
      </c>
      <c r="E12" s="2" t="s">
        <v>193</v>
      </c>
    </row>
    <row r="13" spans="1:5" x14ac:dyDescent="0.25">
      <c r="A13" s="120"/>
      <c r="B13" s="121"/>
      <c r="C13" s="6">
        <v>3</v>
      </c>
      <c r="D13" s="2" t="s">
        <v>201</v>
      </c>
      <c r="E13" s="2" t="s">
        <v>193</v>
      </c>
    </row>
    <row r="14" spans="1:5" x14ac:dyDescent="0.25">
      <c r="A14" s="120"/>
      <c r="B14" s="121"/>
      <c r="C14" s="6">
        <v>4</v>
      </c>
      <c r="D14" s="2" t="s">
        <v>232</v>
      </c>
      <c r="E14" s="2" t="s">
        <v>193</v>
      </c>
    </row>
    <row r="15" spans="1:5" x14ac:dyDescent="0.25">
      <c r="A15" s="120"/>
      <c r="B15" s="121"/>
      <c r="C15" s="6">
        <v>5</v>
      </c>
      <c r="D15" s="2" t="s">
        <v>202</v>
      </c>
      <c r="E15" s="2" t="s">
        <v>193</v>
      </c>
    </row>
    <row r="16" spans="1:5" x14ac:dyDescent="0.25">
      <c r="A16" s="120"/>
      <c r="B16" s="121"/>
      <c r="C16" s="6" t="s">
        <v>203</v>
      </c>
      <c r="D16" s="2" t="s">
        <v>204</v>
      </c>
      <c r="E16" s="74">
        <f>SUM(E11:E15)</f>
        <v>0</v>
      </c>
    </row>
    <row r="17" spans="1:5" x14ac:dyDescent="0.25">
      <c r="A17" s="120"/>
      <c r="B17" s="121" t="s">
        <v>233</v>
      </c>
      <c r="C17" s="6">
        <v>7</v>
      </c>
      <c r="D17" s="2" t="s">
        <v>205</v>
      </c>
      <c r="E17" s="2" t="s">
        <v>193</v>
      </c>
    </row>
    <row r="18" spans="1:5" x14ac:dyDescent="0.25">
      <c r="A18" s="120"/>
      <c r="B18" s="121"/>
      <c r="C18" s="6">
        <v>8</v>
      </c>
      <c r="D18" s="2" t="s">
        <v>206</v>
      </c>
      <c r="E18" s="2" t="s">
        <v>193</v>
      </c>
    </row>
    <row r="19" spans="1:5" x14ac:dyDescent="0.25">
      <c r="A19" s="120"/>
      <c r="B19" s="121"/>
      <c r="C19" s="6">
        <v>9</v>
      </c>
      <c r="D19" s="2" t="s">
        <v>207</v>
      </c>
      <c r="E19" s="2" t="s">
        <v>193</v>
      </c>
    </row>
    <row r="20" spans="1:5" x14ac:dyDescent="0.25">
      <c r="A20" s="120"/>
      <c r="B20" s="121"/>
      <c r="C20" s="6">
        <v>10</v>
      </c>
      <c r="D20" s="2" t="s">
        <v>208</v>
      </c>
      <c r="E20" s="2" t="s">
        <v>193</v>
      </c>
    </row>
    <row r="21" spans="1:5" x14ac:dyDescent="0.25">
      <c r="A21" s="120"/>
      <c r="B21" s="121"/>
      <c r="C21" s="6">
        <v>11</v>
      </c>
      <c r="D21" s="2" t="s">
        <v>202</v>
      </c>
      <c r="E21" s="2" t="s">
        <v>193</v>
      </c>
    </row>
    <row r="22" spans="1:5" x14ac:dyDescent="0.25">
      <c r="A22" s="120"/>
      <c r="B22" s="121"/>
      <c r="C22" s="6" t="s">
        <v>209</v>
      </c>
      <c r="D22" s="2" t="s">
        <v>210</v>
      </c>
      <c r="E22" s="74">
        <f>SUM(E17:E21)</f>
        <v>0</v>
      </c>
    </row>
    <row r="23" spans="1:5" x14ac:dyDescent="0.25">
      <c r="A23" s="120"/>
      <c r="B23" s="6" t="s">
        <v>62</v>
      </c>
      <c r="C23" s="6" t="s">
        <v>211</v>
      </c>
      <c r="D23" s="2" t="s">
        <v>212</v>
      </c>
      <c r="E23" s="74">
        <f>E16+E22</f>
        <v>0</v>
      </c>
    </row>
    <row r="24" spans="1:5" x14ac:dyDescent="0.25">
      <c r="A24" s="116" t="s">
        <v>213</v>
      </c>
      <c r="B24" s="116"/>
      <c r="C24" s="6">
        <v>14</v>
      </c>
      <c r="D24" s="2" t="s">
        <v>214</v>
      </c>
      <c r="E24" s="2" t="s">
        <v>193</v>
      </c>
    </row>
    <row r="25" spans="1:5" x14ac:dyDescent="0.25">
      <c r="A25" s="116"/>
      <c r="B25" s="116"/>
      <c r="C25" s="6">
        <v>15</v>
      </c>
      <c r="D25" s="2" t="s">
        <v>215</v>
      </c>
      <c r="E25" s="2" t="s">
        <v>193</v>
      </c>
    </row>
    <row r="26" spans="1:5" x14ac:dyDescent="0.25">
      <c r="A26" s="116"/>
      <c r="B26" s="116"/>
      <c r="C26" s="6">
        <v>16</v>
      </c>
      <c r="D26" s="2" t="s">
        <v>216</v>
      </c>
      <c r="E26" s="2" t="s">
        <v>193</v>
      </c>
    </row>
    <row r="27" spans="1:5" x14ac:dyDescent="0.25">
      <c r="A27" s="116"/>
      <c r="B27" s="116"/>
      <c r="C27" s="6">
        <v>17</v>
      </c>
      <c r="D27" s="2" t="s">
        <v>217</v>
      </c>
      <c r="E27" s="2" t="s">
        <v>193</v>
      </c>
    </row>
    <row r="28" spans="1:5" x14ac:dyDescent="0.25">
      <c r="A28" s="116"/>
      <c r="B28" s="116"/>
      <c r="C28" s="6" t="s">
        <v>218</v>
      </c>
      <c r="D28" s="2" t="s">
        <v>219</v>
      </c>
      <c r="E28" s="74">
        <f>SUM(E24:E27)</f>
        <v>0</v>
      </c>
    </row>
    <row r="29" spans="1:5" x14ac:dyDescent="0.25">
      <c r="A29" s="116" t="s">
        <v>220</v>
      </c>
      <c r="B29" s="116"/>
      <c r="C29" s="6" t="s">
        <v>221</v>
      </c>
      <c r="D29" s="2" t="s">
        <v>222</v>
      </c>
      <c r="E29" s="74">
        <f>E23+E28</f>
        <v>0</v>
      </c>
    </row>
    <row r="30" spans="1:5" x14ac:dyDescent="0.25">
      <c r="A30" s="116"/>
      <c r="B30" s="116"/>
      <c r="C30" s="6">
        <v>20</v>
      </c>
      <c r="D30" s="2" t="s">
        <v>223</v>
      </c>
      <c r="E30" s="2" t="s">
        <v>193</v>
      </c>
    </row>
    <row r="31" spans="1:5" x14ac:dyDescent="0.25">
      <c r="A31" s="116"/>
      <c r="B31" s="116"/>
      <c r="C31" s="6">
        <v>21</v>
      </c>
      <c r="D31" s="2" t="s">
        <v>224</v>
      </c>
      <c r="E31" s="2"/>
    </row>
    <row r="32" spans="1:5" x14ac:dyDescent="0.25">
      <c r="A32" s="116"/>
      <c r="B32" s="116"/>
      <c r="C32" s="6">
        <v>22</v>
      </c>
      <c r="D32" s="2" t="s">
        <v>225</v>
      </c>
      <c r="E32" s="2" t="s">
        <v>193</v>
      </c>
    </row>
    <row r="33" spans="1:5" x14ac:dyDescent="0.25">
      <c r="A33" s="116"/>
      <c r="B33" s="116"/>
      <c r="C33" s="6" t="s">
        <v>226</v>
      </c>
      <c r="D33" s="2" t="s">
        <v>227</v>
      </c>
      <c r="E33" s="74">
        <f>SUM(E29:E32)</f>
        <v>0</v>
      </c>
    </row>
    <row r="34" spans="1:5" x14ac:dyDescent="0.25">
      <c r="A34" s="116"/>
      <c r="B34" s="116"/>
      <c r="C34" s="6" t="s">
        <v>274</v>
      </c>
      <c r="D34" s="2" t="s">
        <v>229</v>
      </c>
      <c r="E34" s="74">
        <f>E33/2500</f>
        <v>0</v>
      </c>
    </row>
    <row r="35" spans="1:5" x14ac:dyDescent="0.25">
      <c r="A35" s="117" t="s">
        <v>230</v>
      </c>
      <c r="B35" s="117"/>
      <c r="C35" s="117"/>
      <c r="D35" s="117"/>
      <c r="E35" s="2"/>
    </row>
    <row r="36" spans="1:5" x14ac:dyDescent="0.25">
      <c r="A36" s="1" t="s">
        <v>231</v>
      </c>
    </row>
  </sheetData>
  <mergeCells count="11">
    <mergeCell ref="A24:B28"/>
    <mergeCell ref="A29:B34"/>
    <mergeCell ref="A35:D35"/>
    <mergeCell ref="A6:E6"/>
    <mergeCell ref="A7:E7"/>
    <mergeCell ref="A8:E8"/>
    <mergeCell ref="A9:D9"/>
    <mergeCell ref="B10:D10"/>
    <mergeCell ref="A11:A23"/>
    <mergeCell ref="B11:B16"/>
    <mergeCell ref="B17:B22"/>
  </mergeCells>
  <pageMargins left="0.51181102362204722" right="0.51181102362204722" top="0.78740157480314965" bottom="0.78740157480314965" header="0.31496062992125984" footer="0.31496062992125984"/>
  <pageSetup paperSize="9" scale="8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5:E29"/>
  <sheetViews>
    <sheetView topLeftCell="A13" workbookViewId="0">
      <selection activeCell="D10" sqref="D10"/>
    </sheetView>
  </sheetViews>
  <sheetFormatPr defaultRowHeight="15" x14ac:dyDescent="0.25"/>
  <cols>
    <col min="1" max="1" width="5.28515625" style="1" bestFit="1" customWidth="1"/>
    <col min="2" max="2" width="32.85546875" style="1" customWidth="1"/>
    <col min="3" max="3" width="13.85546875" style="1" bestFit="1" customWidth="1"/>
    <col min="4" max="4" width="45.140625" style="1" bestFit="1" customWidth="1"/>
    <col min="5" max="5" width="15.42578125" style="1" bestFit="1" customWidth="1"/>
    <col min="6" max="16384" width="9.140625" style="1"/>
  </cols>
  <sheetData>
    <row r="5" spans="1:5" x14ac:dyDescent="0.25">
      <c r="A5" s="118" t="s">
        <v>190</v>
      </c>
      <c r="B5" s="118"/>
      <c r="C5" s="118"/>
      <c r="D5" s="118"/>
      <c r="E5" s="118"/>
    </row>
    <row r="6" spans="1:5" x14ac:dyDescent="0.25">
      <c r="A6" s="118" t="s">
        <v>287</v>
      </c>
      <c r="B6" s="118"/>
      <c r="C6" s="118"/>
      <c r="D6" s="118"/>
      <c r="E6" s="118"/>
    </row>
    <row r="7" spans="1:5" x14ac:dyDescent="0.25">
      <c r="A7" s="118" t="s">
        <v>277</v>
      </c>
      <c r="B7" s="118"/>
      <c r="C7" s="118"/>
      <c r="D7" s="118"/>
      <c r="E7" s="118"/>
    </row>
    <row r="8" spans="1:5" x14ac:dyDescent="0.25">
      <c r="A8" s="117" t="s">
        <v>192</v>
      </c>
      <c r="B8" s="117"/>
      <c r="C8" s="117"/>
      <c r="D8" s="117"/>
      <c r="E8" s="2" t="s">
        <v>193</v>
      </c>
    </row>
    <row r="9" spans="1:5" x14ac:dyDescent="0.25">
      <c r="A9" s="4" t="s">
        <v>194</v>
      </c>
      <c r="B9" s="119" t="s">
        <v>195</v>
      </c>
      <c r="C9" s="119"/>
      <c r="D9" s="119"/>
      <c r="E9" s="4" t="s">
        <v>196</v>
      </c>
    </row>
    <row r="10" spans="1:5" x14ac:dyDescent="0.25">
      <c r="A10" s="120" t="s">
        <v>197</v>
      </c>
      <c r="B10" s="121" t="s">
        <v>198</v>
      </c>
      <c r="C10" s="6">
        <v>1</v>
      </c>
      <c r="D10" s="2" t="s">
        <v>199</v>
      </c>
      <c r="E10" s="2" t="s">
        <v>193</v>
      </c>
    </row>
    <row r="11" spans="1:5" x14ac:dyDescent="0.25">
      <c r="A11" s="120"/>
      <c r="B11" s="121"/>
      <c r="C11" s="6">
        <v>2</v>
      </c>
      <c r="D11" s="2" t="s">
        <v>200</v>
      </c>
      <c r="E11" s="2" t="s">
        <v>193</v>
      </c>
    </row>
    <row r="12" spans="1:5" x14ac:dyDescent="0.25">
      <c r="A12" s="120"/>
      <c r="B12" s="121"/>
      <c r="C12" s="6">
        <v>3</v>
      </c>
      <c r="D12" s="2" t="s">
        <v>201</v>
      </c>
      <c r="E12" s="2" t="s">
        <v>193</v>
      </c>
    </row>
    <row r="13" spans="1:5" x14ac:dyDescent="0.25">
      <c r="A13" s="120"/>
      <c r="B13" s="121"/>
      <c r="C13" s="6">
        <v>4</v>
      </c>
      <c r="D13" s="2" t="s">
        <v>232</v>
      </c>
      <c r="E13" s="2" t="s">
        <v>193</v>
      </c>
    </row>
    <row r="14" spans="1:5" x14ac:dyDescent="0.25">
      <c r="A14" s="120"/>
      <c r="B14" s="121"/>
      <c r="C14" s="6">
        <v>5</v>
      </c>
      <c r="D14" s="2" t="s">
        <v>202</v>
      </c>
      <c r="E14" s="2" t="s">
        <v>193</v>
      </c>
    </row>
    <row r="15" spans="1:5" x14ac:dyDescent="0.25">
      <c r="A15" s="120"/>
      <c r="B15" s="121"/>
      <c r="C15" s="6" t="s">
        <v>203</v>
      </c>
      <c r="D15" s="2" t="s">
        <v>204</v>
      </c>
      <c r="E15" s="74">
        <f>SUM(E10:E14)</f>
        <v>0</v>
      </c>
    </row>
    <row r="16" spans="1:5" x14ac:dyDescent="0.25">
      <c r="A16" s="120"/>
      <c r="B16" s="121" t="s">
        <v>233</v>
      </c>
      <c r="C16" s="6">
        <v>7</v>
      </c>
      <c r="D16" s="2" t="s">
        <v>205</v>
      </c>
      <c r="E16" s="2" t="s">
        <v>193</v>
      </c>
    </row>
    <row r="17" spans="1:5" x14ac:dyDescent="0.25">
      <c r="A17" s="120"/>
      <c r="B17" s="121"/>
      <c r="C17" s="6">
        <v>8</v>
      </c>
      <c r="D17" s="2" t="s">
        <v>206</v>
      </c>
      <c r="E17" s="2" t="s">
        <v>193</v>
      </c>
    </row>
    <row r="18" spans="1:5" x14ac:dyDescent="0.25">
      <c r="A18" s="120"/>
      <c r="B18" s="121"/>
      <c r="C18" s="6">
        <v>9</v>
      </c>
      <c r="D18" s="2" t="s">
        <v>207</v>
      </c>
      <c r="E18" s="2" t="s">
        <v>193</v>
      </c>
    </row>
    <row r="19" spans="1:5" x14ac:dyDescent="0.25">
      <c r="A19" s="120"/>
      <c r="B19" s="121"/>
      <c r="C19" s="6">
        <v>10</v>
      </c>
      <c r="D19" s="2" t="s">
        <v>208</v>
      </c>
      <c r="E19" s="2" t="s">
        <v>193</v>
      </c>
    </row>
    <row r="20" spans="1:5" x14ac:dyDescent="0.25">
      <c r="A20" s="120"/>
      <c r="B20" s="121"/>
      <c r="C20" s="6">
        <v>11</v>
      </c>
      <c r="D20" s="2" t="s">
        <v>202</v>
      </c>
      <c r="E20" s="2" t="s">
        <v>193</v>
      </c>
    </row>
    <row r="21" spans="1:5" x14ac:dyDescent="0.25">
      <c r="A21" s="120"/>
      <c r="B21" s="121"/>
      <c r="C21" s="6" t="s">
        <v>209</v>
      </c>
      <c r="D21" s="2" t="s">
        <v>210</v>
      </c>
      <c r="E21" s="74">
        <f>SUM(E16:E20)</f>
        <v>0</v>
      </c>
    </row>
    <row r="22" spans="1:5" x14ac:dyDescent="0.25">
      <c r="A22" s="120"/>
      <c r="B22" s="6" t="s">
        <v>62</v>
      </c>
      <c r="C22" s="6" t="s">
        <v>211</v>
      </c>
      <c r="D22" s="2" t="s">
        <v>212</v>
      </c>
      <c r="E22" s="74">
        <f>E15+E21</f>
        <v>0</v>
      </c>
    </row>
    <row r="23" spans="1:5" x14ac:dyDescent="0.25">
      <c r="A23" s="116" t="s">
        <v>220</v>
      </c>
      <c r="B23" s="116"/>
      <c r="C23" s="6">
        <v>14</v>
      </c>
      <c r="D23" s="2" t="s">
        <v>223</v>
      </c>
      <c r="E23" s="2" t="s">
        <v>193</v>
      </c>
    </row>
    <row r="24" spans="1:5" x14ac:dyDescent="0.25">
      <c r="A24" s="116"/>
      <c r="B24" s="116"/>
      <c r="C24" s="6">
        <v>15</v>
      </c>
      <c r="D24" s="2" t="s">
        <v>224</v>
      </c>
      <c r="E24" s="2"/>
    </row>
    <row r="25" spans="1:5" x14ac:dyDescent="0.25">
      <c r="A25" s="116"/>
      <c r="B25" s="116"/>
      <c r="C25" s="6">
        <v>16</v>
      </c>
      <c r="D25" s="2" t="s">
        <v>225</v>
      </c>
      <c r="E25" s="2" t="s">
        <v>193</v>
      </c>
    </row>
    <row r="26" spans="1:5" x14ac:dyDescent="0.25">
      <c r="A26" s="116"/>
      <c r="B26" s="116"/>
      <c r="C26" s="6" t="s">
        <v>275</v>
      </c>
      <c r="D26" s="2" t="s">
        <v>227</v>
      </c>
      <c r="E26" s="74">
        <f>SUM(E22:E25)</f>
        <v>0</v>
      </c>
    </row>
    <row r="27" spans="1:5" x14ac:dyDescent="0.25">
      <c r="A27" s="116"/>
      <c r="B27" s="116"/>
      <c r="C27" s="6" t="s">
        <v>274</v>
      </c>
      <c r="D27" s="2" t="s">
        <v>229</v>
      </c>
      <c r="E27" s="74">
        <f>E26/2500</f>
        <v>0</v>
      </c>
    </row>
    <row r="28" spans="1:5" x14ac:dyDescent="0.25">
      <c r="A28" s="117" t="s">
        <v>230</v>
      </c>
      <c r="B28" s="117"/>
      <c r="C28" s="117"/>
      <c r="D28" s="117"/>
      <c r="E28" s="2"/>
    </row>
    <row r="29" spans="1:5" x14ac:dyDescent="0.25">
      <c r="A29" s="1" t="s">
        <v>231</v>
      </c>
    </row>
  </sheetData>
  <mergeCells count="10">
    <mergeCell ref="A28:D28"/>
    <mergeCell ref="A23:B27"/>
    <mergeCell ref="A5:E5"/>
    <mergeCell ref="A6:E6"/>
    <mergeCell ref="A7:E7"/>
    <mergeCell ref="A8:D8"/>
    <mergeCell ref="B9:D9"/>
    <mergeCell ref="A10:A22"/>
    <mergeCell ref="B10:B15"/>
    <mergeCell ref="B16:B21"/>
  </mergeCells>
  <pageMargins left="0.51181102362204722" right="0.51181102362204722" top="0.78740157480314965" bottom="0.78740157480314965" header="0.31496062992125984" footer="0.31496062992125984"/>
  <pageSetup paperSize="9" scale="80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5:D159"/>
  <sheetViews>
    <sheetView topLeftCell="A157" zoomScaleNormal="100" workbookViewId="0">
      <selection activeCell="D55" sqref="D55"/>
    </sheetView>
  </sheetViews>
  <sheetFormatPr defaultRowHeight="12" x14ac:dyDescent="0.25"/>
  <cols>
    <col min="1" max="1" width="12.140625" style="11" customWidth="1"/>
    <col min="2" max="2" width="50.7109375" style="11" customWidth="1"/>
    <col min="3" max="3" width="22.5703125" style="11" customWidth="1"/>
    <col min="4" max="4" width="13.140625" style="11" customWidth="1"/>
    <col min="5" max="5" width="9.140625" style="11"/>
    <col min="6" max="6" width="11.28515625" style="11" customWidth="1"/>
    <col min="7" max="7" width="10.42578125" style="11" customWidth="1"/>
    <col min="8" max="16384" width="9.140625" style="11"/>
  </cols>
  <sheetData>
    <row r="5" spans="1:3" x14ac:dyDescent="0.25">
      <c r="A5" s="143" t="s">
        <v>308</v>
      </c>
      <c r="B5" s="143"/>
      <c r="C5" s="143"/>
    </row>
    <row r="6" spans="1:3" ht="12.75" thickBot="1" x14ac:dyDescent="0.3">
      <c r="A6" s="12"/>
    </row>
    <row r="7" spans="1:3" ht="12.75" thickBot="1" x14ac:dyDescent="0.3">
      <c r="A7" s="13"/>
      <c r="B7" s="13" t="s">
        <v>262</v>
      </c>
      <c r="C7" s="13"/>
    </row>
    <row r="8" spans="1:3" ht="12.75" thickBot="1" x14ac:dyDescent="0.3">
      <c r="A8" s="13"/>
      <c r="B8" s="13" t="s">
        <v>263</v>
      </c>
      <c r="C8" s="13"/>
    </row>
    <row r="9" spans="1:3" x14ac:dyDescent="0.25">
      <c r="A9" s="14"/>
      <c r="B9" s="14"/>
      <c r="C9" s="14"/>
    </row>
    <row r="10" spans="1:3" x14ac:dyDescent="0.25">
      <c r="A10" s="133" t="s">
        <v>0</v>
      </c>
      <c r="B10" s="133"/>
      <c r="C10" s="133"/>
    </row>
    <row r="11" spans="1:3" x14ac:dyDescent="0.25">
      <c r="A11" s="12"/>
    </row>
    <row r="12" spans="1:3" x14ac:dyDescent="0.25">
      <c r="A12" s="138" t="s">
        <v>1</v>
      </c>
      <c r="B12" s="138"/>
      <c r="C12" s="138"/>
    </row>
    <row r="13" spans="1:3" x14ac:dyDescent="0.25">
      <c r="A13" s="9" t="s">
        <v>2</v>
      </c>
      <c r="B13" s="8" t="s">
        <v>3</v>
      </c>
      <c r="C13" s="8"/>
    </row>
    <row r="14" spans="1:3" x14ac:dyDescent="0.25">
      <c r="A14" s="9" t="s">
        <v>4</v>
      </c>
      <c r="B14" s="8" t="s">
        <v>5</v>
      </c>
      <c r="C14" s="9" t="s">
        <v>121</v>
      </c>
    </row>
    <row r="15" spans="1:3" ht="24" x14ac:dyDescent="0.25">
      <c r="A15" s="9" t="s">
        <v>6</v>
      </c>
      <c r="B15" s="8" t="s">
        <v>7</v>
      </c>
      <c r="C15" s="15"/>
    </row>
    <row r="16" spans="1:3" x14ac:dyDescent="0.25">
      <c r="A16" s="9" t="s">
        <v>8</v>
      </c>
      <c r="B16" s="8" t="s">
        <v>264</v>
      </c>
      <c r="C16" s="9">
        <v>12</v>
      </c>
    </row>
    <row r="17" spans="1:3" x14ac:dyDescent="0.25">
      <c r="A17" s="12"/>
    </row>
    <row r="18" spans="1:3" x14ac:dyDescent="0.25">
      <c r="A18" s="138" t="s">
        <v>9</v>
      </c>
      <c r="B18" s="138"/>
      <c r="C18" s="138"/>
    </row>
    <row r="19" spans="1:3" ht="42.75" customHeight="1" x14ac:dyDescent="0.25">
      <c r="A19" s="16" t="s">
        <v>10</v>
      </c>
      <c r="B19" s="16" t="s">
        <v>11</v>
      </c>
      <c r="C19" s="16" t="s">
        <v>12</v>
      </c>
    </row>
    <row r="20" spans="1:3" x14ac:dyDescent="0.25">
      <c r="A20" s="17"/>
      <c r="B20" s="17"/>
      <c r="C20" s="17"/>
    </row>
    <row r="21" spans="1:3" x14ac:dyDescent="0.25">
      <c r="A21" s="8"/>
      <c r="B21" s="9"/>
      <c r="C21" s="9"/>
    </row>
    <row r="22" spans="1:3" x14ac:dyDescent="0.25">
      <c r="A22" s="12"/>
    </row>
    <row r="23" spans="1:3" x14ac:dyDescent="0.25">
      <c r="A23" s="131" t="s">
        <v>13</v>
      </c>
      <c r="B23" s="131"/>
      <c r="C23" s="131"/>
    </row>
    <row r="24" spans="1:3" x14ac:dyDescent="0.25">
      <c r="A24" s="146" t="s">
        <v>14</v>
      </c>
      <c r="B24" s="146"/>
      <c r="C24" s="146"/>
    </row>
    <row r="25" spans="1:3" x14ac:dyDescent="0.25">
      <c r="A25" s="135" t="s">
        <v>15</v>
      </c>
      <c r="B25" s="135"/>
      <c r="C25" s="135"/>
    </row>
    <row r="26" spans="1:3" x14ac:dyDescent="0.25">
      <c r="A26" s="9">
        <v>1</v>
      </c>
      <c r="B26" s="18" t="s">
        <v>16</v>
      </c>
      <c r="C26" s="9"/>
    </row>
    <row r="27" spans="1:3" x14ac:dyDescent="0.25">
      <c r="A27" s="9">
        <v>2</v>
      </c>
      <c r="B27" s="18" t="s">
        <v>17</v>
      </c>
      <c r="C27" s="19"/>
    </row>
    <row r="28" spans="1:3" x14ac:dyDescent="0.25">
      <c r="A28" s="9">
        <v>3</v>
      </c>
      <c r="B28" s="18" t="s">
        <v>18</v>
      </c>
      <c r="C28" s="9"/>
    </row>
    <row r="29" spans="1:3" x14ac:dyDescent="0.25">
      <c r="A29" s="9">
        <v>4</v>
      </c>
      <c r="B29" s="18" t="s">
        <v>19</v>
      </c>
      <c r="C29" s="20"/>
    </row>
    <row r="30" spans="1:3" x14ac:dyDescent="0.25">
      <c r="A30" s="133" t="s">
        <v>20</v>
      </c>
      <c r="B30" s="133"/>
      <c r="C30" s="133"/>
    </row>
    <row r="31" spans="1:3" x14ac:dyDescent="0.25">
      <c r="A31" s="12"/>
    </row>
    <row r="32" spans="1:3" x14ac:dyDescent="0.25">
      <c r="A32" s="144" t="s">
        <v>21</v>
      </c>
      <c r="B32" s="144"/>
      <c r="C32" s="144"/>
    </row>
    <row r="33" spans="1:4" x14ac:dyDescent="0.25">
      <c r="A33" s="16">
        <v>1</v>
      </c>
      <c r="B33" s="21" t="s">
        <v>22</v>
      </c>
      <c r="C33" s="16" t="s">
        <v>23</v>
      </c>
    </row>
    <row r="34" spans="1:4" x14ac:dyDescent="0.25">
      <c r="A34" s="9" t="s">
        <v>2</v>
      </c>
      <c r="B34" s="8" t="s">
        <v>24</v>
      </c>
      <c r="C34" s="22">
        <v>0</v>
      </c>
    </row>
    <row r="35" spans="1:4" x14ac:dyDescent="0.25">
      <c r="A35" s="9" t="s">
        <v>4</v>
      </c>
      <c r="B35" s="8" t="s">
        <v>25</v>
      </c>
      <c r="C35" s="22">
        <v>0</v>
      </c>
    </row>
    <row r="36" spans="1:4" x14ac:dyDescent="0.25">
      <c r="A36" s="9" t="s">
        <v>6</v>
      </c>
      <c r="B36" s="8" t="s">
        <v>26</v>
      </c>
      <c r="C36" s="22">
        <v>0</v>
      </c>
    </row>
    <row r="37" spans="1:4" x14ac:dyDescent="0.25">
      <c r="A37" s="9" t="s">
        <v>8</v>
      </c>
      <c r="B37" s="8" t="s">
        <v>27</v>
      </c>
      <c r="C37" s="22">
        <v>0</v>
      </c>
    </row>
    <row r="38" spans="1:4" x14ac:dyDescent="0.25">
      <c r="A38" s="9" t="s">
        <v>28</v>
      </c>
      <c r="B38" s="8" t="s">
        <v>29</v>
      </c>
      <c r="C38" s="22">
        <v>0</v>
      </c>
    </row>
    <row r="39" spans="1:4" x14ac:dyDescent="0.25">
      <c r="A39" s="46" t="s">
        <v>30</v>
      </c>
      <c r="B39" s="47" t="s">
        <v>31</v>
      </c>
      <c r="C39" s="48">
        <v>0</v>
      </c>
    </row>
    <row r="40" spans="1:4" x14ac:dyDescent="0.25">
      <c r="A40" s="9" t="s">
        <v>32</v>
      </c>
      <c r="B40" s="8" t="s">
        <v>33</v>
      </c>
      <c r="C40" s="22">
        <v>0</v>
      </c>
    </row>
    <row r="41" spans="1:4" x14ac:dyDescent="0.25">
      <c r="A41" s="9" t="s">
        <v>34</v>
      </c>
      <c r="B41" s="8" t="s">
        <v>35</v>
      </c>
      <c r="C41" s="22">
        <v>0</v>
      </c>
    </row>
    <row r="42" spans="1:4" x14ac:dyDescent="0.25">
      <c r="A42" s="23"/>
      <c r="B42" s="24" t="s">
        <v>36</v>
      </c>
      <c r="C42" s="25">
        <v>0</v>
      </c>
    </row>
    <row r="43" spans="1:4" x14ac:dyDescent="0.25">
      <c r="A43" s="12"/>
    </row>
    <row r="44" spans="1:4" x14ac:dyDescent="0.25">
      <c r="A44" s="144" t="s">
        <v>37</v>
      </c>
      <c r="B44" s="144"/>
      <c r="C44" s="144"/>
    </row>
    <row r="45" spans="1:4" x14ac:dyDescent="0.25">
      <c r="A45" s="16">
        <v>2</v>
      </c>
      <c r="B45" s="24" t="s">
        <v>38</v>
      </c>
      <c r="C45" s="16" t="s">
        <v>23</v>
      </c>
    </row>
    <row r="46" spans="1:4" x14ac:dyDescent="0.25">
      <c r="A46" s="9" t="s">
        <v>2</v>
      </c>
      <c r="B46" s="8" t="s">
        <v>39</v>
      </c>
      <c r="C46" s="26">
        <v>0</v>
      </c>
      <c r="D46" s="27">
        <f>6*22</f>
        <v>132</v>
      </c>
    </row>
    <row r="47" spans="1:4" ht="15.75" customHeight="1" x14ac:dyDescent="0.25">
      <c r="A47" s="5" t="s">
        <v>4</v>
      </c>
      <c r="B47" s="28" t="s">
        <v>265</v>
      </c>
      <c r="C47" s="29">
        <v>0</v>
      </c>
      <c r="D47" s="27">
        <f>6%*C42</f>
        <v>0</v>
      </c>
    </row>
    <row r="48" spans="1:4" x14ac:dyDescent="0.25">
      <c r="A48" s="9" t="s">
        <v>6</v>
      </c>
      <c r="B48" s="8" t="s">
        <v>125</v>
      </c>
      <c r="C48" s="22">
        <v>0</v>
      </c>
      <c r="D48" s="27">
        <f>D46-D47</f>
        <v>132</v>
      </c>
    </row>
    <row r="49" spans="1:4" ht="16.5" customHeight="1" x14ac:dyDescent="0.25">
      <c r="A49" s="9" t="s">
        <v>8</v>
      </c>
      <c r="B49" s="8" t="s">
        <v>40</v>
      </c>
      <c r="C49" s="22">
        <v>0</v>
      </c>
    </row>
    <row r="50" spans="1:4" x14ac:dyDescent="0.25">
      <c r="A50" s="5" t="s">
        <v>28</v>
      </c>
      <c r="B50" s="30" t="s">
        <v>126</v>
      </c>
      <c r="C50" s="22">
        <v>0</v>
      </c>
    </row>
    <row r="51" spans="1:4" x14ac:dyDescent="0.25">
      <c r="A51" s="9" t="s">
        <v>30</v>
      </c>
      <c r="B51" s="8" t="s">
        <v>120</v>
      </c>
      <c r="C51" s="22">
        <v>0</v>
      </c>
    </row>
    <row r="52" spans="1:4" x14ac:dyDescent="0.25">
      <c r="A52" s="23"/>
      <c r="B52" s="24" t="s">
        <v>41</v>
      </c>
      <c r="C52" s="25">
        <v>0</v>
      </c>
    </row>
    <row r="53" spans="1:4" ht="24" customHeight="1" x14ac:dyDescent="0.25">
      <c r="A53" s="145" t="s">
        <v>42</v>
      </c>
      <c r="B53" s="145"/>
      <c r="C53" s="145"/>
    </row>
    <row r="54" spans="1:4" x14ac:dyDescent="0.25">
      <c r="A54" s="12"/>
    </row>
    <row r="55" spans="1:4" x14ac:dyDescent="0.25">
      <c r="A55" s="144" t="s">
        <v>43</v>
      </c>
      <c r="B55" s="144"/>
      <c r="C55" s="144"/>
    </row>
    <row r="56" spans="1:4" x14ac:dyDescent="0.25">
      <c r="A56" s="16">
        <v>3</v>
      </c>
      <c r="B56" s="21" t="s">
        <v>44</v>
      </c>
      <c r="C56" s="16" t="s">
        <v>23</v>
      </c>
    </row>
    <row r="57" spans="1:4" x14ac:dyDescent="0.25">
      <c r="A57" s="9" t="s">
        <v>2</v>
      </c>
      <c r="B57" s="8" t="s">
        <v>45</v>
      </c>
      <c r="C57" s="22">
        <v>0</v>
      </c>
    </row>
    <row r="58" spans="1:4" x14ac:dyDescent="0.25">
      <c r="A58" s="9" t="s">
        <v>4</v>
      </c>
      <c r="B58" s="8" t="s">
        <v>46</v>
      </c>
      <c r="C58" s="22">
        <v>0</v>
      </c>
    </row>
    <row r="59" spans="1:4" ht="15.75" customHeight="1" x14ac:dyDescent="0.25">
      <c r="A59" s="9" t="s">
        <v>6</v>
      </c>
      <c r="B59" s="8" t="s">
        <v>47</v>
      </c>
      <c r="C59" s="31">
        <v>0</v>
      </c>
    </row>
    <row r="60" spans="1:4" x14ac:dyDescent="0.25">
      <c r="A60" s="9" t="s">
        <v>8</v>
      </c>
      <c r="B60" s="8" t="s">
        <v>35</v>
      </c>
      <c r="C60" s="22">
        <v>0</v>
      </c>
    </row>
    <row r="61" spans="1:4" x14ac:dyDescent="0.25">
      <c r="A61" s="23"/>
      <c r="B61" s="24" t="s">
        <v>48</v>
      </c>
      <c r="C61" s="25">
        <v>0</v>
      </c>
    </row>
    <row r="62" spans="1:4" x14ac:dyDescent="0.25">
      <c r="A62" s="133" t="s">
        <v>49</v>
      </c>
      <c r="B62" s="133"/>
      <c r="C62" s="133"/>
    </row>
    <row r="63" spans="1:4" ht="15.75" customHeight="1" x14ac:dyDescent="0.25">
      <c r="A63" s="144" t="s">
        <v>50</v>
      </c>
      <c r="B63" s="144"/>
      <c r="C63" s="144"/>
      <c r="D63" s="144"/>
    </row>
    <row r="64" spans="1:4" ht="12" customHeight="1" x14ac:dyDescent="0.25">
      <c r="A64" s="144"/>
      <c r="B64" s="144"/>
      <c r="C64" s="144"/>
      <c r="D64" s="144"/>
    </row>
    <row r="65" spans="1:4" x14ac:dyDescent="0.25">
      <c r="A65" s="137" t="s">
        <v>51</v>
      </c>
      <c r="B65" s="137"/>
      <c r="C65" s="137"/>
      <c r="D65" s="137"/>
    </row>
    <row r="66" spans="1:4" x14ac:dyDescent="0.25">
      <c r="A66" s="12"/>
    </row>
    <row r="67" spans="1:4" x14ac:dyDescent="0.25">
      <c r="A67" s="32" t="s">
        <v>52</v>
      </c>
      <c r="B67" s="33" t="s">
        <v>53</v>
      </c>
      <c r="C67" s="32" t="s">
        <v>54</v>
      </c>
      <c r="D67" s="32" t="s">
        <v>23</v>
      </c>
    </row>
    <row r="68" spans="1:4" x14ac:dyDescent="0.25">
      <c r="A68" s="9" t="s">
        <v>2</v>
      </c>
      <c r="B68" s="8" t="s">
        <v>55</v>
      </c>
      <c r="C68" s="34">
        <v>0</v>
      </c>
      <c r="D68" s="22">
        <v>0</v>
      </c>
    </row>
    <row r="69" spans="1:4" x14ac:dyDescent="0.25">
      <c r="A69" s="9" t="s">
        <v>4</v>
      </c>
      <c r="B69" s="8" t="s">
        <v>56</v>
      </c>
      <c r="C69" s="34">
        <v>0</v>
      </c>
      <c r="D69" s="22">
        <v>0</v>
      </c>
    </row>
    <row r="70" spans="1:4" x14ac:dyDescent="0.25">
      <c r="A70" s="9" t="s">
        <v>6</v>
      </c>
      <c r="B70" s="8" t="s">
        <v>57</v>
      </c>
      <c r="C70" s="34">
        <v>0</v>
      </c>
      <c r="D70" s="22">
        <v>0</v>
      </c>
    </row>
    <row r="71" spans="1:4" x14ac:dyDescent="0.25">
      <c r="A71" s="9" t="s">
        <v>8</v>
      </c>
      <c r="B71" s="8" t="s">
        <v>58</v>
      </c>
      <c r="C71" s="34">
        <v>0</v>
      </c>
      <c r="D71" s="22">
        <v>0</v>
      </c>
    </row>
    <row r="72" spans="1:4" x14ac:dyDescent="0.25">
      <c r="A72" s="9" t="s">
        <v>28</v>
      </c>
      <c r="B72" s="8" t="s">
        <v>59</v>
      </c>
      <c r="C72" s="34">
        <v>0</v>
      </c>
      <c r="D72" s="22">
        <v>0</v>
      </c>
    </row>
    <row r="73" spans="1:4" x14ac:dyDescent="0.25">
      <c r="A73" s="9" t="s">
        <v>30</v>
      </c>
      <c r="B73" s="8" t="s">
        <v>60</v>
      </c>
      <c r="C73" s="34">
        <v>0</v>
      </c>
      <c r="D73" s="22">
        <v>0</v>
      </c>
    </row>
    <row r="74" spans="1:4" ht="15.75" customHeight="1" x14ac:dyDescent="0.25">
      <c r="A74" s="35" t="s">
        <v>32</v>
      </c>
      <c r="B74" s="36" t="s">
        <v>122</v>
      </c>
      <c r="C74" s="37">
        <v>0</v>
      </c>
      <c r="D74" s="38">
        <v>0</v>
      </c>
    </row>
    <row r="75" spans="1:4" x14ac:dyDescent="0.25">
      <c r="A75" s="9" t="s">
        <v>34</v>
      </c>
      <c r="B75" s="8" t="s">
        <v>61</v>
      </c>
      <c r="C75" s="34">
        <v>0</v>
      </c>
      <c r="D75" s="22">
        <v>0</v>
      </c>
    </row>
    <row r="76" spans="1:4" x14ac:dyDescent="0.25">
      <c r="A76" s="138" t="s">
        <v>62</v>
      </c>
      <c r="B76" s="138"/>
      <c r="C76" s="39">
        <f>SUM(C68:C75)</f>
        <v>0</v>
      </c>
      <c r="D76" s="25">
        <v>0</v>
      </c>
    </row>
    <row r="77" spans="1:4" ht="30.75" customHeight="1" x14ac:dyDescent="0.25">
      <c r="A77" s="139" t="s">
        <v>123</v>
      </c>
      <c r="B77" s="139"/>
      <c r="C77" s="139"/>
      <c r="D77" s="139"/>
    </row>
    <row r="78" spans="1:4" x14ac:dyDescent="0.25">
      <c r="A78" s="12"/>
    </row>
    <row r="79" spans="1:4" x14ac:dyDescent="0.25">
      <c r="A79" s="137" t="s">
        <v>63</v>
      </c>
      <c r="B79" s="137"/>
      <c r="C79" s="137"/>
      <c r="D79" s="137"/>
    </row>
    <row r="80" spans="1:4" x14ac:dyDescent="0.25">
      <c r="A80" s="32" t="s">
        <v>64</v>
      </c>
      <c r="B80" s="33" t="s">
        <v>65</v>
      </c>
      <c r="C80" s="32" t="s">
        <v>23</v>
      </c>
      <c r="D80" s="40"/>
    </row>
    <row r="81" spans="1:4" x14ac:dyDescent="0.25">
      <c r="A81" s="9" t="s">
        <v>2</v>
      </c>
      <c r="B81" s="8" t="s">
        <v>66</v>
      </c>
      <c r="C81" s="22">
        <v>0</v>
      </c>
      <c r="D81" s="41"/>
    </row>
    <row r="82" spans="1:4" ht="15.75" customHeight="1" x14ac:dyDescent="0.25">
      <c r="A82" s="9" t="s">
        <v>4</v>
      </c>
      <c r="B82" s="8" t="s">
        <v>67</v>
      </c>
      <c r="C82" s="22">
        <v>0</v>
      </c>
      <c r="D82" s="41"/>
    </row>
    <row r="83" spans="1:4" x14ac:dyDescent="0.25">
      <c r="A83" s="141" t="s">
        <v>68</v>
      </c>
      <c r="B83" s="141"/>
      <c r="C83" s="42">
        <v>0</v>
      </c>
      <c r="D83" s="43"/>
    </row>
    <row r="84" spans="1:4" ht="31.5" customHeight="1" x14ac:dyDescent="0.25">
      <c r="A84" s="9" t="s">
        <v>6</v>
      </c>
      <c r="B84" s="8" t="s">
        <v>69</v>
      </c>
      <c r="C84" s="22">
        <v>0</v>
      </c>
      <c r="D84" s="41"/>
    </row>
    <row r="85" spans="1:4" x14ac:dyDescent="0.25">
      <c r="A85" s="135" t="s">
        <v>62</v>
      </c>
      <c r="B85" s="135"/>
      <c r="C85" s="25">
        <v>0</v>
      </c>
      <c r="D85" s="44"/>
    </row>
    <row r="86" spans="1:4" x14ac:dyDescent="0.25">
      <c r="A86" s="12"/>
      <c r="D86" s="45"/>
    </row>
    <row r="87" spans="1:4" x14ac:dyDescent="0.25">
      <c r="A87" s="137" t="s">
        <v>70</v>
      </c>
      <c r="B87" s="137"/>
      <c r="C87" s="137"/>
      <c r="D87" s="137"/>
    </row>
    <row r="88" spans="1:4" x14ac:dyDescent="0.25">
      <c r="A88" s="12"/>
    </row>
    <row r="89" spans="1:4" x14ac:dyDescent="0.25">
      <c r="A89" s="32" t="s">
        <v>71</v>
      </c>
      <c r="B89" s="33" t="s">
        <v>72</v>
      </c>
      <c r="C89" s="32" t="s">
        <v>23</v>
      </c>
      <c r="D89" s="40"/>
    </row>
    <row r="90" spans="1:4" x14ac:dyDescent="0.25">
      <c r="A90" s="46" t="s">
        <v>2</v>
      </c>
      <c r="B90" s="47" t="s">
        <v>73</v>
      </c>
      <c r="C90" s="48">
        <v>0</v>
      </c>
      <c r="D90" s="41"/>
    </row>
    <row r="91" spans="1:4" x14ac:dyDescent="0.25">
      <c r="A91" s="46" t="s">
        <v>4</v>
      </c>
      <c r="B91" s="47" t="s">
        <v>74</v>
      </c>
      <c r="C91" s="48">
        <v>0</v>
      </c>
      <c r="D91" s="41"/>
    </row>
    <row r="92" spans="1:4" x14ac:dyDescent="0.25">
      <c r="A92" s="140" t="s">
        <v>62</v>
      </c>
      <c r="B92" s="140"/>
      <c r="C92" s="24"/>
      <c r="D92" s="44"/>
    </row>
    <row r="93" spans="1:4" x14ac:dyDescent="0.25">
      <c r="A93" s="12"/>
    </row>
    <row r="94" spans="1:4" x14ac:dyDescent="0.25">
      <c r="A94" s="134" t="s">
        <v>266</v>
      </c>
      <c r="B94" s="134"/>
      <c r="C94" s="134"/>
      <c r="D94" s="134"/>
    </row>
    <row r="95" spans="1:4" ht="18" customHeight="1" x14ac:dyDescent="0.25">
      <c r="A95" s="12"/>
    </row>
    <row r="96" spans="1:4" x14ac:dyDescent="0.25">
      <c r="A96" s="32" t="s">
        <v>75</v>
      </c>
      <c r="B96" s="33" t="s">
        <v>76</v>
      </c>
      <c r="C96" s="32" t="s">
        <v>23</v>
      </c>
      <c r="D96" s="40"/>
    </row>
    <row r="97" spans="1:4" x14ac:dyDescent="0.25">
      <c r="A97" s="9" t="s">
        <v>2</v>
      </c>
      <c r="B97" s="8" t="s">
        <v>77</v>
      </c>
      <c r="C97" s="49">
        <v>0</v>
      </c>
      <c r="D97" s="50"/>
    </row>
    <row r="98" spans="1:4" x14ac:dyDescent="0.25">
      <c r="A98" s="9" t="s">
        <v>4</v>
      </c>
      <c r="B98" s="8" t="s">
        <v>78</v>
      </c>
      <c r="C98" s="31">
        <v>0</v>
      </c>
      <c r="D98" s="50"/>
    </row>
    <row r="99" spans="1:4" x14ac:dyDescent="0.25">
      <c r="A99" s="9" t="s">
        <v>6</v>
      </c>
      <c r="B99" s="8" t="s">
        <v>79</v>
      </c>
      <c r="C99" s="49">
        <v>0</v>
      </c>
      <c r="D99" s="50"/>
    </row>
    <row r="100" spans="1:4" x14ac:dyDescent="0.25">
      <c r="A100" s="9" t="s">
        <v>8</v>
      </c>
      <c r="B100" s="8" t="s">
        <v>80</v>
      </c>
      <c r="C100" s="31">
        <v>0</v>
      </c>
      <c r="D100" s="50"/>
    </row>
    <row r="101" spans="1:4" x14ac:dyDescent="0.25">
      <c r="A101" s="5" t="s">
        <v>28</v>
      </c>
      <c r="B101" s="2" t="s">
        <v>81</v>
      </c>
      <c r="C101" s="31">
        <v>0</v>
      </c>
      <c r="D101" s="50"/>
    </row>
    <row r="102" spans="1:4" x14ac:dyDescent="0.25">
      <c r="A102" s="9" t="s">
        <v>30</v>
      </c>
      <c r="B102" s="8" t="s">
        <v>82</v>
      </c>
      <c r="C102" s="31">
        <v>0</v>
      </c>
      <c r="D102" s="50"/>
    </row>
    <row r="103" spans="1:4" x14ac:dyDescent="0.25">
      <c r="A103" s="126" t="s">
        <v>62</v>
      </c>
      <c r="B103" s="127"/>
      <c r="C103" s="51">
        <f>SUM(C97:C102)</f>
        <v>0</v>
      </c>
      <c r="D103" s="52"/>
    </row>
    <row r="104" spans="1:4" x14ac:dyDescent="0.25">
      <c r="A104" s="12"/>
    </row>
    <row r="105" spans="1:4" x14ac:dyDescent="0.25">
      <c r="A105" s="137" t="s">
        <v>83</v>
      </c>
      <c r="B105" s="137"/>
      <c r="C105" s="137"/>
      <c r="D105" s="137"/>
    </row>
    <row r="106" spans="1:4" x14ac:dyDescent="0.25">
      <c r="A106" s="12"/>
    </row>
    <row r="107" spans="1:4" x14ac:dyDescent="0.25">
      <c r="A107" s="16" t="s">
        <v>84</v>
      </c>
      <c r="B107" s="21" t="s">
        <v>85</v>
      </c>
      <c r="C107" s="16" t="s">
        <v>23</v>
      </c>
      <c r="D107" s="40"/>
    </row>
    <row r="108" spans="1:4" ht="15.75" customHeight="1" x14ac:dyDescent="0.25">
      <c r="A108" s="53" t="s">
        <v>2</v>
      </c>
      <c r="B108" s="54" t="s">
        <v>86</v>
      </c>
      <c r="C108" s="26">
        <v>0</v>
      </c>
      <c r="D108" s="41"/>
    </row>
    <row r="109" spans="1:4" ht="15.75" customHeight="1" x14ac:dyDescent="0.25">
      <c r="A109" s="46" t="s">
        <v>4</v>
      </c>
      <c r="B109" s="47" t="s">
        <v>87</v>
      </c>
      <c r="C109" s="48">
        <v>0</v>
      </c>
      <c r="D109" s="41"/>
    </row>
    <row r="110" spans="1:4" x14ac:dyDescent="0.25">
      <c r="A110" s="46" t="s">
        <v>6</v>
      </c>
      <c r="B110" s="47" t="s">
        <v>88</v>
      </c>
      <c r="C110" s="48">
        <v>0</v>
      </c>
      <c r="D110" s="41"/>
    </row>
    <row r="111" spans="1:4" x14ac:dyDescent="0.25">
      <c r="A111" s="46" t="s">
        <v>8</v>
      </c>
      <c r="B111" s="47" t="s">
        <v>89</v>
      </c>
      <c r="C111" s="48">
        <v>0</v>
      </c>
      <c r="D111" s="41"/>
    </row>
    <row r="112" spans="1:4" x14ac:dyDescent="0.25">
      <c r="A112" s="46" t="s">
        <v>28</v>
      </c>
      <c r="B112" s="47" t="s">
        <v>90</v>
      </c>
      <c r="C112" s="48">
        <v>0</v>
      </c>
      <c r="D112" s="41"/>
    </row>
    <row r="113" spans="1:4" x14ac:dyDescent="0.25">
      <c r="A113" s="53" t="s">
        <v>30</v>
      </c>
      <c r="B113" s="54" t="s">
        <v>35</v>
      </c>
      <c r="C113" s="26">
        <v>0</v>
      </c>
      <c r="D113" s="41"/>
    </row>
    <row r="114" spans="1:4" x14ac:dyDescent="0.25">
      <c r="A114" s="142" t="s">
        <v>68</v>
      </c>
      <c r="B114" s="142"/>
      <c r="C114" s="26">
        <v>0</v>
      </c>
      <c r="D114" s="41"/>
    </row>
    <row r="115" spans="1:4" x14ac:dyDescent="0.25">
      <c r="A115" s="55" t="s">
        <v>32</v>
      </c>
      <c r="B115" s="28" t="s">
        <v>91</v>
      </c>
      <c r="C115" s="56">
        <v>0</v>
      </c>
      <c r="D115" s="57"/>
    </row>
    <row r="116" spans="1:4" x14ac:dyDescent="0.25">
      <c r="A116" s="126" t="s">
        <v>62</v>
      </c>
      <c r="B116" s="127"/>
      <c r="C116" s="58"/>
      <c r="D116" s="59"/>
    </row>
    <row r="117" spans="1:4" x14ac:dyDescent="0.25">
      <c r="A117" s="60"/>
      <c r="B117" s="61"/>
      <c r="C117" s="61"/>
      <c r="D117" s="61"/>
    </row>
    <row r="118" spans="1:4" x14ac:dyDescent="0.25">
      <c r="A118" s="134" t="s">
        <v>267</v>
      </c>
      <c r="B118" s="134"/>
      <c r="C118" s="134"/>
      <c r="D118" s="134"/>
    </row>
    <row r="119" spans="1:4" x14ac:dyDescent="0.25">
      <c r="A119" s="12"/>
    </row>
    <row r="120" spans="1:4" x14ac:dyDescent="0.25">
      <c r="A120" s="62">
        <v>4</v>
      </c>
      <c r="B120" s="63" t="s">
        <v>92</v>
      </c>
      <c r="C120" s="16" t="s">
        <v>124</v>
      </c>
      <c r="D120" s="64"/>
    </row>
    <row r="121" spans="1:4" x14ac:dyDescent="0.25">
      <c r="A121" s="46" t="s">
        <v>52</v>
      </c>
      <c r="B121" s="47" t="s">
        <v>93</v>
      </c>
      <c r="C121" s="48">
        <f>D85</f>
        <v>0</v>
      </c>
      <c r="D121" s="41"/>
    </row>
    <row r="122" spans="1:4" x14ac:dyDescent="0.25">
      <c r="A122" s="46" t="s">
        <v>64</v>
      </c>
      <c r="B122" s="47" t="s">
        <v>53</v>
      </c>
      <c r="C122" s="48">
        <f>D76</f>
        <v>0</v>
      </c>
      <c r="D122" s="41"/>
    </row>
    <row r="123" spans="1:4" x14ac:dyDescent="0.25">
      <c r="A123" s="46" t="s">
        <v>71</v>
      </c>
      <c r="B123" s="47" t="s">
        <v>73</v>
      </c>
      <c r="C123" s="48">
        <f>D92</f>
        <v>0</v>
      </c>
      <c r="D123" s="41"/>
    </row>
    <row r="124" spans="1:4" x14ac:dyDescent="0.25">
      <c r="A124" s="46" t="s">
        <v>75</v>
      </c>
      <c r="B124" s="47" t="s">
        <v>94</v>
      </c>
      <c r="C124" s="48">
        <f>D103</f>
        <v>0</v>
      </c>
      <c r="D124" s="41"/>
    </row>
    <row r="125" spans="1:4" x14ac:dyDescent="0.25">
      <c r="A125" s="46" t="s">
        <v>84</v>
      </c>
      <c r="B125" s="47" t="s">
        <v>95</v>
      </c>
      <c r="C125" s="48">
        <f>D116</f>
        <v>0</v>
      </c>
      <c r="D125" s="41"/>
    </row>
    <row r="126" spans="1:4" x14ac:dyDescent="0.25">
      <c r="A126" s="46" t="s">
        <v>96</v>
      </c>
      <c r="B126" s="47" t="s">
        <v>35</v>
      </c>
      <c r="C126" s="48">
        <f>D117</f>
        <v>0</v>
      </c>
      <c r="D126" s="41"/>
    </row>
    <row r="127" spans="1:4" x14ac:dyDescent="0.25">
      <c r="A127" s="129" t="s">
        <v>97</v>
      </c>
      <c r="B127" s="130"/>
      <c r="C127" s="65"/>
      <c r="D127" s="43"/>
    </row>
    <row r="128" spans="1:4" x14ac:dyDescent="0.25">
      <c r="A128" s="12"/>
    </row>
    <row r="129" spans="1:4" x14ac:dyDescent="0.25">
      <c r="A129" s="131" t="s">
        <v>98</v>
      </c>
      <c r="B129" s="131"/>
      <c r="C129" s="131"/>
      <c r="D129" s="131"/>
    </row>
    <row r="130" spans="1:4" x14ac:dyDescent="0.25">
      <c r="A130" s="12"/>
    </row>
    <row r="131" spans="1:4" x14ac:dyDescent="0.25">
      <c r="A131" s="66" t="s">
        <v>268</v>
      </c>
      <c r="B131" s="63" t="s">
        <v>99</v>
      </c>
      <c r="C131" s="62" t="s">
        <v>54</v>
      </c>
      <c r="D131" s="62" t="s">
        <v>23</v>
      </c>
    </row>
    <row r="132" spans="1:4" x14ac:dyDescent="0.25">
      <c r="A132" s="9" t="s">
        <v>2</v>
      </c>
      <c r="B132" s="8" t="s">
        <v>117</v>
      </c>
      <c r="C132" s="34">
        <v>0</v>
      </c>
      <c r="D132" s="22">
        <v>0</v>
      </c>
    </row>
    <row r="133" spans="1:4" x14ac:dyDescent="0.25">
      <c r="A133" s="9" t="s">
        <v>4</v>
      </c>
      <c r="B133" s="8" t="s">
        <v>100</v>
      </c>
      <c r="C133" s="34">
        <v>0</v>
      </c>
      <c r="D133" s="8">
        <v>0</v>
      </c>
    </row>
    <row r="134" spans="1:4" ht="18" customHeight="1" x14ac:dyDescent="0.25">
      <c r="A134" s="8"/>
      <c r="B134" s="8" t="s">
        <v>127</v>
      </c>
      <c r="C134" s="34">
        <v>0</v>
      </c>
      <c r="D134" s="22">
        <v>0</v>
      </c>
    </row>
    <row r="135" spans="1:4" x14ac:dyDescent="0.25">
      <c r="A135" s="8"/>
      <c r="B135" s="8" t="s">
        <v>101</v>
      </c>
      <c r="C135" s="34">
        <v>0</v>
      </c>
      <c r="D135" s="22">
        <v>0</v>
      </c>
    </row>
    <row r="136" spans="1:4" x14ac:dyDescent="0.25">
      <c r="A136" s="8"/>
      <c r="B136" s="8" t="s">
        <v>102</v>
      </c>
      <c r="C136" s="34">
        <v>0</v>
      </c>
      <c r="D136" s="22">
        <v>0</v>
      </c>
    </row>
    <row r="137" spans="1:4" x14ac:dyDescent="0.25">
      <c r="A137" s="8"/>
      <c r="B137" s="8" t="s">
        <v>103</v>
      </c>
      <c r="C137" s="34">
        <v>0</v>
      </c>
      <c r="D137" s="22">
        <v>0</v>
      </c>
    </row>
    <row r="138" spans="1:4" x14ac:dyDescent="0.25">
      <c r="A138" s="132" t="s">
        <v>118</v>
      </c>
      <c r="B138" s="132"/>
      <c r="C138" s="34">
        <v>0</v>
      </c>
      <c r="D138" s="67">
        <v>0</v>
      </c>
    </row>
    <row r="139" spans="1:4" x14ac:dyDescent="0.25">
      <c r="A139" s="9" t="s">
        <v>6</v>
      </c>
      <c r="B139" s="8" t="s">
        <v>104</v>
      </c>
      <c r="C139" s="34">
        <v>0</v>
      </c>
      <c r="D139" s="22">
        <v>0</v>
      </c>
    </row>
    <row r="140" spans="1:4" x14ac:dyDescent="0.25">
      <c r="A140" s="23"/>
      <c r="B140" s="24" t="s">
        <v>119</v>
      </c>
      <c r="C140" s="68">
        <f>C132+C138+C139</f>
        <v>0</v>
      </c>
      <c r="D140" s="25">
        <v>0</v>
      </c>
    </row>
    <row r="141" spans="1:4" x14ac:dyDescent="0.25">
      <c r="A141" s="133" t="s">
        <v>105</v>
      </c>
      <c r="B141" s="133"/>
      <c r="C141" s="133"/>
      <c r="D141" s="133"/>
    </row>
    <row r="142" spans="1:4" x14ac:dyDescent="0.25">
      <c r="A142" s="134" t="s">
        <v>106</v>
      </c>
      <c r="B142" s="134"/>
      <c r="C142" s="134"/>
      <c r="D142" s="134"/>
    </row>
    <row r="143" spans="1:4" x14ac:dyDescent="0.25">
      <c r="A143" s="12"/>
    </row>
    <row r="144" spans="1:4" x14ac:dyDescent="0.25">
      <c r="A144" s="131" t="s">
        <v>107</v>
      </c>
      <c r="B144" s="131"/>
      <c r="C144" s="131"/>
      <c r="D144" s="131"/>
    </row>
    <row r="145" spans="1:4" x14ac:dyDescent="0.25">
      <c r="A145" s="12"/>
    </row>
    <row r="146" spans="1:4" ht="21.75" customHeight="1" x14ac:dyDescent="0.25">
      <c r="A146" s="23"/>
      <c r="B146" s="135" t="s">
        <v>108</v>
      </c>
      <c r="C146" s="136"/>
      <c r="D146" s="16" t="s">
        <v>109</v>
      </c>
    </row>
    <row r="147" spans="1:4" x14ac:dyDescent="0.25">
      <c r="A147" s="9" t="s">
        <v>2</v>
      </c>
      <c r="B147" s="122" t="s">
        <v>110</v>
      </c>
      <c r="C147" s="122"/>
      <c r="D147" s="19">
        <f>C42</f>
        <v>0</v>
      </c>
    </row>
    <row r="148" spans="1:4" x14ac:dyDescent="0.25">
      <c r="A148" s="9" t="s">
        <v>4</v>
      </c>
      <c r="B148" s="122" t="s">
        <v>111</v>
      </c>
      <c r="C148" s="122"/>
      <c r="D148" s="19">
        <f>C52</f>
        <v>0</v>
      </c>
    </row>
    <row r="149" spans="1:4" x14ac:dyDescent="0.25">
      <c r="A149" s="9" t="s">
        <v>6</v>
      </c>
      <c r="B149" s="122" t="s">
        <v>112</v>
      </c>
      <c r="C149" s="122"/>
      <c r="D149" s="19">
        <f>C61</f>
        <v>0</v>
      </c>
    </row>
    <row r="150" spans="1:4" x14ac:dyDescent="0.25">
      <c r="A150" s="9" t="s">
        <v>8</v>
      </c>
      <c r="B150" s="122" t="s">
        <v>113</v>
      </c>
      <c r="C150" s="122"/>
      <c r="D150" s="19">
        <f>D127</f>
        <v>0</v>
      </c>
    </row>
    <row r="151" spans="1:4" x14ac:dyDescent="0.25">
      <c r="A151" s="123" t="s">
        <v>114</v>
      </c>
      <c r="B151" s="124"/>
      <c r="C151" s="125"/>
      <c r="D151" s="69">
        <f>SUM(D147:D150)</f>
        <v>0</v>
      </c>
    </row>
    <row r="152" spans="1:4" x14ac:dyDescent="0.25">
      <c r="A152" s="9" t="s">
        <v>28</v>
      </c>
      <c r="B152" s="122" t="s">
        <v>115</v>
      </c>
      <c r="C152" s="122"/>
      <c r="D152" s="19">
        <f>D140</f>
        <v>0</v>
      </c>
    </row>
    <row r="153" spans="1:4" x14ac:dyDescent="0.25">
      <c r="A153" s="126" t="s">
        <v>116</v>
      </c>
      <c r="B153" s="127"/>
      <c r="C153" s="128"/>
      <c r="D153" s="70">
        <f>D151+D152</f>
        <v>0</v>
      </c>
    </row>
    <row r="154" spans="1:4" x14ac:dyDescent="0.25">
      <c r="A154" s="71"/>
      <c r="B154" s="71"/>
      <c r="C154" s="71"/>
      <c r="D154" s="72"/>
    </row>
    <row r="155" spans="1:4" x14ac:dyDescent="0.25">
      <c r="A155" s="12"/>
    </row>
    <row r="156" spans="1:4" s="73" customFormat="1" ht="11.25" x14ac:dyDescent="0.25"/>
    <row r="157" spans="1:4" s="73" customFormat="1" ht="11.25" x14ac:dyDescent="0.25"/>
    <row r="158" spans="1:4" s="73" customFormat="1" ht="21.75" customHeight="1" x14ac:dyDescent="0.25"/>
    <row r="159" spans="1:4" s="73" customFormat="1" ht="46.5" customHeight="1" x14ac:dyDescent="0.25"/>
  </sheetData>
  <mergeCells count="42">
    <mergeCell ref="A5:C5"/>
    <mergeCell ref="A10:C10"/>
    <mergeCell ref="A12:C12"/>
    <mergeCell ref="A18:C18"/>
    <mergeCell ref="A63:D64"/>
    <mergeCell ref="A53:C53"/>
    <mergeCell ref="A55:C55"/>
    <mergeCell ref="A62:C62"/>
    <mergeCell ref="A32:C32"/>
    <mergeCell ref="A44:C44"/>
    <mergeCell ref="A23:C23"/>
    <mergeCell ref="A24:C24"/>
    <mergeCell ref="A25:C25"/>
    <mergeCell ref="A30:C30"/>
    <mergeCell ref="A79:D79"/>
    <mergeCell ref="A76:B76"/>
    <mergeCell ref="A77:D77"/>
    <mergeCell ref="A65:D65"/>
    <mergeCell ref="A116:B116"/>
    <mergeCell ref="A94:D94"/>
    <mergeCell ref="A92:B92"/>
    <mergeCell ref="A87:D87"/>
    <mergeCell ref="A85:B85"/>
    <mergeCell ref="A83:B83"/>
    <mergeCell ref="A114:B114"/>
    <mergeCell ref="A105:D105"/>
    <mergeCell ref="A103:B103"/>
    <mergeCell ref="A118:D118"/>
    <mergeCell ref="A142:D142"/>
    <mergeCell ref="A144:D144"/>
    <mergeCell ref="B146:C146"/>
    <mergeCell ref="B147:C147"/>
    <mergeCell ref="B150:C150"/>
    <mergeCell ref="A151:C151"/>
    <mergeCell ref="B152:C152"/>
    <mergeCell ref="A153:C153"/>
    <mergeCell ref="A127:B127"/>
    <mergeCell ref="B149:C149"/>
    <mergeCell ref="A129:D129"/>
    <mergeCell ref="A138:B138"/>
    <mergeCell ref="A141:D141"/>
    <mergeCell ref="B148:C14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0" orientation="portrait" vertic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K19"/>
  <sheetViews>
    <sheetView workbookViewId="0">
      <selection activeCell="A6" sqref="A6:I6"/>
    </sheetView>
  </sheetViews>
  <sheetFormatPr defaultRowHeight="15" x14ac:dyDescent="0.25"/>
  <cols>
    <col min="1" max="1" width="42.85546875" style="103" customWidth="1"/>
    <col min="2" max="2" width="13.5703125" style="103" customWidth="1"/>
    <col min="3" max="3" width="12.5703125" style="104" bestFit="1" customWidth="1"/>
    <col min="4" max="4" width="11.140625" style="104" bestFit="1" customWidth="1"/>
    <col min="5" max="5" width="13.42578125" style="96" bestFit="1" customWidth="1"/>
    <col min="6" max="6" width="7" style="96" bestFit="1" customWidth="1"/>
    <col min="7" max="7" width="15.5703125" style="96" bestFit="1" customWidth="1"/>
    <col min="8" max="8" width="16.5703125" style="96" customWidth="1"/>
    <col min="9" max="9" width="17" style="96" bestFit="1" customWidth="1"/>
    <col min="10" max="10" width="13.28515625" style="96" bestFit="1" customWidth="1"/>
    <col min="11" max="11" width="16" style="96" customWidth="1"/>
    <col min="12" max="16384" width="9.140625" style="96"/>
  </cols>
  <sheetData>
    <row r="6" spans="1:11" x14ac:dyDescent="0.25">
      <c r="A6" s="150" t="s">
        <v>307</v>
      </c>
      <c r="B6" s="150"/>
      <c r="C6" s="150"/>
      <c r="D6" s="150"/>
      <c r="E6" s="150"/>
      <c r="F6" s="150"/>
      <c r="G6" s="150"/>
      <c r="H6" s="150"/>
      <c r="I6" s="150"/>
    </row>
    <row r="8" spans="1:11" ht="39" customHeight="1" x14ac:dyDescent="0.25">
      <c r="A8" s="151" t="s">
        <v>306</v>
      </c>
      <c r="B8" s="152"/>
      <c r="C8" s="152"/>
      <c r="D8" s="152"/>
      <c r="E8" s="152"/>
      <c r="F8" s="152"/>
      <c r="G8" s="152"/>
      <c r="H8" s="152"/>
      <c r="I8" s="153"/>
    </row>
    <row r="9" spans="1:11" ht="48" x14ac:dyDescent="0.25">
      <c r="A9" s="106" t="s">
        <v>294</v>
      </c>
      <c r="B9" s="106" t="s">
        <v>295</v>
      </c>
      <c r="C9" s="106" t="s">
        <v>296</v>
      </c>
      <c r="D9" s="106" t="s">
        <v>297</v>
      </c>
      <c r="E9" s="106" t="s">
        <v>298</v>
      </c>
      <c r="F9" s="106" t="s">
        <v>299</v>
      </c>
      <c r="G9" s="106" t="s">
        <v>300</v>
      </c>
      <c r="H9" s="106" t="s">
        <v>301</v>
      </c>
      <c r="I9" s="106" t="s">
        <v>302</v>
      </c>
      <c r="J9" s="97"/>
      <c r="K9" s="97"/>
    </row>
    <row r="10" spans="1:11" x14ac:dyDescent="0.25">
      <c r="A10" s="88" t="str">
        <f>'[1]Mot Executivo'!A14:B14</f>
        <v>Motorista Executivo</v>
      </c>
      <c r="B10" s="89"/>
      <c r="C10" s="90"/>
      <c r="D10" s="87"/>
      <c r="E10" s="90"/>
      <c r="F10" s="87"/>
      <c r="G10" s="91"/>
      <c r="H10" s="90"/>
      <c r="I10" s="92"/>
      <c r="J10" s="98"/>
      <c r="K10" s="98"/>
    </row>
    <row r="11" spans="1:11" x14ac:dyDescent="0.25">
      <c r="A11" s="88" t="str">
        <f>'[1]VT e VA'!A5</f>
        <v>Motorista Veículo Leve</v>
      </c>
      <c r="B11" s="89"/>
      <c r="C11" s="90"/>
      <c r="D11" s="87"/>
      <c r="E11" s="90"/>
      <c r="F11" s="87"/>
      <c r="G11" s="87"/>
      <c r="H11" s="90"/>
      <c r="I11" s="92"/>
      <c r="J11" s="98"/>
      <c r="K11" s="98"/>
    </row>
    <row r="12" spans="1:11" x14ac:dyDescent="0.25">
      <c r="A12" s="154" t="s">
        <v>303</v>
      </c>
      <c r="B12" s="155"/>
      <c r="C12" s="155"/>
      <c r="D12" s="155"/>
      <c r="E12" s="155"/>
      <c r="F12" s="155"/>
      <c r="G12" s="156"/>
      <c r="H12" s="93">
        <f>SUM(H10:H11)</f>
        <v>0</v>
      </c>
      <c r="I12" s="94"/>
    </row>
    <row r="13" spans="1:11" ht="21" x14ac:dyDescent="0.25">
      <c r="A13" s="157" t="s">
        <v>304</v>
      </c>
      <c r="B13" s="157"/>
      <c r="C13" s="157"/>
      <c r="D13" s="157"/>
      <c r="E13" s="157"/>
      <c r="F13" s="157"/>
      <c r="G13" s="157"/>
      <c r="H13" s="157"/>
      <c r="I13" s="95">
        <f>SUM(I10:I12)</f>
        <v>0</v>
      </c>
      <c r="J13" s="99"/>
      <c r="K13" s="100"/>
    </row>
    <row r="14" spans="1:11" s="101" customFormat="1" ht="13.5" thickBot="1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02"/>
    </row>
    <row r="15" spans="1:11" ht="47.25" customHeight="1" thickBot="1" x14ac:dyDescent="0.3">
      <c r="A15" s="147" t="s">
        <v>305</v>
      </c>
      <c r="B15" s="148"/>
      <c r="C15" s="148"/>
      <c r="D15" s="148"/>
      <c r="E15" s="148"/>
      <c r="F15" s="148"/>
      <c r="G15" s="148"/>
      <c r="H15" s="148"/>
      <c r="I15" s="149"/>
    </row>
    <row r="16" spans="1:11" x14ac:dyDescent="0.25">
      <c r="E16" s="105"/>
      <c r="F16" s="105"/>
      <c r="G16" s="105"/>
      <c r="H16" s="105"/>
    </row>
    <row r="17" spans="5:8" x14ac:dyDescent="0.25">
      <c r="E17" s="105"/>
      <c r="F17" s="105"/>
      <c r="G17" s="105"/>
      <c r="H17" s="105"/>
    </row>
    <row r="18" spans="5:8" x14ac:dyDescent="0.25">
      <c r="E18" s="105"/>
      <c r="F18" s="105"/>
      <c r="G18" s="105"/>
      <c r="H18" s="105"/>
    </row>
    <row r="19" spans="5:8" x14ac:dyDescent="0.25">
      <c r="E19" s="105"/>
      <c r="F19" s="105"/>
      <c r="G19" s="105"/>
      <c r="H19" s="105"/>
    </row>
  </sheetData>
  <mergeCells count="6">
    <mergeCell ref="A15:I15"/>
    <mergeCell ref="A6:I6"/>
    <mergeCell ref="A8:I8"/>
    <mergeCell ref="A12:G12"/>
    <mergeCell ref="A13:H13"/>
    <mergeCell ref="A14:I14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5:D28"/>
  <sheetViews>
    <sheetView workbookViewId="0">
      <selection activeCell="D19" sqref="D19"/>
    </sheetView>
  </sheetViews>
  <sheetFormatPr defaultRowHeight="15" x14ac:dyDescent="0.25"/>
  <cols>
    <col min="1" max="1" width="65" style="7" customWidth="1"/>
    <col min="2" max="2" width="19" style="7" customWidth="1"/>
    <col min="3" max="4" width="11.140625" style="7" customWidth="1"/>
    <col min="5" max="16384" width="9.140625" style="7"/>
  </cols>
  <sheetData>
    <row r="5" spans="1:4" x14ac:dyDescent="0.25">
      <c r="A5" s="164"/>
      <c r="B5" s="164"/>
      <c r="C5" s="164"/>
      <c r="D5" s="164"/>
    </row>
    <row r="6" spans="1:4" x14ac:dyDescent="0.25">
      <c r="A6" s="164" t="s">
        <v>254</v>
      </c>
      <c r="B6" s="164"/>
      <c r="C6" s="164"/>
      <c r="D6" s="164"/>
    </row>
    <row r="7" spans="1:4" ht="15.75" thickBot="1" x14ac:dyDescent="0.3"/>
    <row r="8" spans="1:4" s="80" customFormat="1" ht="25.5" x14ac:dyDescent="0.25">
      <c r="A8" s="84" t="s">
        <v>234</v>
      </c>
      <c r="B8" s="85" t="s">
        <v>292</v>
      </c>
      <c r="C8" s="85" t="s">
        <v>290</v>
      </c>
      <c r="D8" s="86" t="s">
        <v>291</v>
      </c>
    </row>
    <row r="9" spans="1:4" x14ac:dyDescent="0.25">
      <c r="A9" s="82" t="s">
        <v>235</v>
      </c>
      <c r="B9" s="10" t="s">
        <v>236</v>
      </c>
      <c r="C9" s="81"/>
      <c r="D9" s="83"/>
    </row>
    <row r="10" spans="1:4" ht="25.5" x14ac:dyDescent="0.25">
      <c r="A10" s="82" t="s">
        <v>237</v>
      </c>
      <c r="B10" s="10" t="s">
        <v>238</v>
      </c>
      <c r="C10" s="81"/>
      <c r="D10" s="83"/>
    </row>
    <row r="11" spans="1:4" x14ac:dyDescent="0.25">
      <c r="A11" s="82" t="s">
        <v>239</v>
      </c>
      <c r="B11" s="10" t="s">
        <v>240</v>
      </c>
      <c r="C11" s="81"/>
      <c r="D11" s="83"/>
    </row>
    <row r="12" spans="1:4" x14ac:dyDescent="0.25">
      <c r="A12" s="82" t="s">
        <v>241</v>
      </c>
      <c r="B12" s="10" t="s">
        <v>242</v>
      </c>
      <c r="C12" s="81"/>
      <c r="D12" s="83"/>
    </row>
    <row r="13" spans="1:4" x14ac:dyDescent="0.25">
      <c r="A13" s="82" t="s">
        <v>243</v>
      </c>
      <c r="B13" s="10" t="s">
        <v>244</v>
      </c>
      <c r="C13" s="81"/>
      <c r="D13" s="83"/>
    </row>
    <row r="14" spans="1:4" x14ac:dyDescent="0.25">
      <c r="A14" s="82" t="s">
        <v>245</v>
      </c>
      <c r="B14" s="10" t="s">
        <v>246</v>
      </c>
      <c r="C14" s="81"/>
      <c r="D14" s="83"/>
    </row>
    <row r="15" spans="1:4" x14ac:dyDescent="0.25">
      <c r="A15" s="162" t="s">
        <v>293</v>
      </c>
      <c r="B15" s="163"/>
      <c r="C15" s="163"/>
      <c r="D15" s="83">
        <f>SUM(D9:D14)</f>
        <v>0</v>
      </c>
    </row>
    <row r="16" spans="1:4" x14ac:dyDescent="0.25">
      <c r="A16" s="165" t="s">
        <v>319</v>
      </c>
      <c r="B16" s="166"/>
      <c r="C16" s="167"/>
      <c r="D16" s="113">
        <f>D15/12</f>
        <v>0</v>
      </c>
    </row>
    <row r="17" spans="1:4" x14ac:dyDescent="0.25">
      <c r="A17" s="108"/>
      <c r="B17" s="108"/>
      <c r="C17" s="108"/>
      <c r="D17" s="114"/>
    </row>
    <row r="18" spans="1:4" x14ac:dyDescent="0.25">
      <c r="A18" s="168" t="s">
        <v>247</v>
      </c>
      <c r="B18" s="168"/>
      <c r="C18" s="115"/>
      <c r="D18" s="115"/>
    </row>
    <row r="19" spans="1:4" x14ac:dyDescent="0.25">
      <c r="A19" s="161" t="s">
        <v>248</v>
      </c>
      <c r="B19" s="161"/>
    </row>
    <row r="20" spans="1:4" ht="110.25" customHeight="1" x14ac:dyDescent="0.25">
      <c r="A20" s="160" t="s">
        <v>255</v>
      </c>
      <c r="B20" s="160"/>
    </row>
    <row r="21" spans="1:4" x14ac:dyDescent="0.25">
      <c r="A21" s="159" t="s">
        <v>249</v>
      </c>
      <c r="B21" s="159"/>
    </row>
    <row r="22" spans="1:4" ht="89.25" customHeight="1" x14ac:dyDescent="0.25">
      <c r="A22" s="160" t="s">
        <v>256</v>
      </c>
      <c r="B22" s="160"/>
    </row>
    <row r="23" spans="1:4" ht="97.5" customHeight="1" x14ac:dyDescent="0.25">
      <c r="A23" s="160" t="s">
        <v>257</v>
      </c>
      <c r="B23" s="160"/>
    </row>
    <row r="24" spans="1:4" ht="42.75" customHeight="1" x14ac:dyDescent="0.25">
      <c r="A24" s="160" t="s">
        <v>258</v>
      </c>
      <c r="B24" s="160"/>
    </row>
    <row r="25" spans="1:4" ht="26.25" customHeight="1" x14ac:dyDescent="0.25">
      <c r="A25" s="160" t="s">
        <v>259</v>
      </c>
      <c r="B25" s="160"/>
    </row>
    <row r="26" spans="1:4" ht="24.75" customHeight="1" x14ac:dyDescent="0.25">
      <c r="A26" s="159" t="s">
        <v>250</v>
      </c>
      <c r="B26" s="159"/>
    </row>
    <row r="27" spans="1:4" ht="28.5" customHeight="1" x14ac:dyDescent="0.25">
      <c r="A27" s="160" t="s">
        <v>260</v>
      </c>
      <c r="B27" s="160"/>
    </row>
    <row r="28" spans="1:4" ht="30" customHeight="1" x14ac:dyDescent="0.25">
      <c r="A28" s="160" t="s">
        <v>261</v>
      </c>
      <c r="B28" s="160"/>
    </row>
  </sheetData>
  <mergeCells count="15">
    <mergeCell ref="A15:C15"/>
    <mergeCell ref="A5:D5"/>
    <mergeCell ref="A6:D6"/>
    <mergeCell ref="A16:C16"/>
    <mergeCell ref="A18:B18"/>
    <mergeCell ref="A26:B26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5:B63"/>
  <sheetViews>
    <sheetView topLeftCell="A4" workbookViewId="0">
      <selection activeCell="F36" sqref="F36"/>
    </sheetView>
  </sheetViews>
  <sheetFormatPr defaultRowHeight="15" x14ac:dyDescent="0.25"/>
  <cols>
    <col min="1" max="1" width="32.5703125" style="7" bestFit="1" customWidth="1"/>
    <col min="2" max="2" width="50.28515625" style="7" customWidth="1"/>
    <col min="3" max="16384" width="9.140625" style="7"/>
  </cols>
  <sheetData>
    <row r="5" spans="1:2" x14ac:dyDescent="0.25">
      <c r="A5" s="164"/>
      <c r="B5" s="164"/>
    </row>
    <row r="6" spans="1:2" x14ac:dyDescent="0.25">
      <c r="A6" s="164" t="s">
        <v>269</v>
      </c>
      <c r="B6" s="164"/>
    </row>
    <row r="7" spans="1:2" ht="30.75" customHeight="1" x14ac:dyDescent="0.25">
      <c r="A7" s="171" t="s">
        <v>270</v>
      </c>
      <c r="B7" s="171"/>
    </row>
    <row r="9" spans="1:2" x14ac:dyDescent="0.25">
      <c r="A9" s="170" t="s">
        <v>128</v>
      </c>
      <c r="B9" s="77" t="s">
        <v>129</v>
      </c>
    </row>
    <row r="10" spans="1:2" x14ac:dyDescent="0.25">
      <c r="A10" s="170"/>
      <c r="B10" s="77" t="s">
        <v>130</v>
      </c>
    </row>
    <row r="11" spans="1:2" x14ac:dyDescent="0.25">
      <c r="A11" s="170"/>
      <c r="B11" s="77" t="s">
        <v>131</v>
      </c>
    </row>
    <row r="12" spans="1:2" x14ac:dyDescent="0.25">
      <c r="A12" s="170"/>
      <c r="B12" s="77" t="s">
        <v>132</v>
      </c>
    </row>
    <row r="13" spans="1:2" x14ac:dyDescent="0.25">
      <c r="A13" s="170"/>
      <c r="B13" s="77" t="s">
        <v>133</v>
      </c>
    </row>
    <row r="14" spans="1:2" x14ac:dyDescent="0.25">
      <c r="A14" s="170"/>
      <c r="B14" s="77" t="s">
        <v>134</v>
      </c>
    </row>
    <row r="15" spans="1:2" x14ac:dyDescent="0.25">
      <c r="A15" s="170"/>
      <c r="B15" s="77" t="s">
        <v>135</v>
      </c>
    </row>
    <row r="16" spans="1:2" x14ac:dyDescent="0.25">
      <c r="A16" s="170"/>
      <c r="B16" s="77" t="s">
        <v>136</v>
      </c>
    </row>
    <row r="17" spans="1:2" x14ac:dyDescent="0.25">
      <c r="A17" s="170"/>
      <c r="B17" s="77" t="s">
        <v>137</v>
      </c>
    </row>
    <row r="18" spans="1:2" x14ac:dyDescent="0.25">
      <c r="A18" s="170" t="s">
        <v>138</v>
      </c>
      <c r="B18" s="77" t="s">
        <v>139</v>
      </c>
    </row>
    <row r="19" spans="1:2" ht="38.25" x14ac:dyDescent="0.25">
      <c r="A19" s="170"/>
      <c r="B19" s="77" t="s">
        <v>140</v>
      </c>
    </row>
    <row r="20" spans="1:2" x14ac:dyDescent="0.25">
      <c r="A20" s="170"/>
      <c r="B20" s="77" t="s">
        <v>141</v>
      </c>
    </row>
    <row r="21" spans="1:2" ht="25.5" x14ac:dyDescent="0.25">
      <c r="A21" s="170"/>
      <c r="B21" s="77" t="s">
        <v>281</v>
      </c>
    </row>
    <row r="22" spans="1:2" x14ac:dyDescent="0.25">
      <c r="A22" s="170"/>
      <c r="B22" s="76" t="s">
        <v>142</v>
      </c>
    </row>
    <row r="23" spans="1:2" x14ac:dyDescent="0.25">
      <c r="A23" s="170"/>
      <c r="B23" s="77" t="s">
        <v>143</v>
      </c>
    </row>
    <row r="24" spans="1:2" x14ac:dyDescent="0.25">
      <c r="A24" s="170"/>
      <c r="B24" s="77" t="s">
        <v>144</v>
      </c>
    </row>
    <row r="25" spans="1:2" x14ac:dyDescent="0.25">
      <c r="A25" s="170"/>
      <c r="B25" s="77" t="s">
        <v>145</v>
      </c>
    </row>
    <row r="26" spans="1:2" x14ac:dyDescent="0.25">
      <c r="A26" s="170"/>
      <c r="B26" s="77" t="s">
        <v>146</v>
      </c>
    </row>
    <row r="27" spans="1:2" ht="25.5" x14ac:dyDescent="0.25">
      <c r="A27" s="170" t="s">
        <v>147</v>
      </c>
      <c r="B27" s="77" t="s">
        <v>282</v>
      </c>
    </row>
    <row r="28" spans="1:2" x14ac:dyDescent="0.25">
      <c r="A28" s="170"/>
      <c r="B28" s="77" t="s">
        <v>283</v>
      </c>
    </row>
    <row r="29" spans="1:2" x14ac:dyDescent="0.25">
      <c r="A29" s="170"/>
      <c r="B29" s="77" t="s">
        <v>148</v>
      </c>
    </row>
    <row r="30" spans="1:2" ht="38.25" x14ac:dyDescent="0.25">
      <c r="A30" s="170"/>
      <c r="B30" s="77" t="s">
        <v>149</v>
      </c>
    </row>
    <row r="31" spans="1:2" ht="25.5" x14ac:dyDescent="0.25">
      <c r="A31" s="170" t="s">
        <v>150</v>
      </c>
      <c r="B31" s="76" t="s">
        <v>284</v>
      </c>
    </row>
    <row r="32" spans="1:2" ht="25.5" x14ac:dyDescent="0.25">
      <c r="A32" s="170"/>
      <c r="B32" s="77" t="s">
        <v>151</v>
      </c>
    </row>
    <row r="33" spans="1:2" ht="25.5" x14ac:dyDescent="0.25">
      <c r="A33" s="170"/>
      <c r="B33" s="77" t="s">
        <v>152</v>
      </c>
    </row>
    <row r="34" spans="1:2" ht="25.5" x14ac:dyDescent="0.25">
      <c r="A34" s="170"/>
      <c r="B34" s="77" t="s">
        <v>153</v>
      </c>
    </row>
    <row r="35" spans="1:2" ht="26.25" thickBot="1" x14ac:dyDescent="0.3">
      <c r="A35" s="170"/>
      <c r="B35" s="77" t="s">
        <v>154</v>
      </c>
    </row>
    <row r="36" spans="1:2" ht="77.25" thickBot="1" x14ac:dyDescent="0.3">
      <c r="A36" s="78" t="s">
        <v>288</v>
      </c>
      <c r="B36" s="79" t="s">
        <v>289</v>
      </c>
    </row>
    <row r="37" spans="1:2" ht="25.5" x14ac:dyDescent="0.25">
      <c r="A37" s="75" t="s">
        <v>155</v>
      </c>
      <c r="B37" s="77" t="s">
        <v>156</v>
      </c>
    </row>
    <row r="38" spans="1:2" ht="38.25" x14ac:dyDescent="0.25">
      <c r="A38" s="75" t="s">
        <v>157</v>
      </c>
      <c r="B38" s="77" t="s">
        <v>158</v>
      </c>
    </row>
    <row r="39" spans="1:2" ht="25.5" x14ac:dyDescent="0.25">
      <c r="A39" s="170" t="s">
        <v>159</v>
      </c>
      <c r="B39" s="77" t="s">
        <v>160</v>
      </c>
    </row>
    <row r="40" spans="1:2" ht="25.5" x14ac:dyDescent="0.25">
      <c r="A40" s="170"/>
      <c r="B40" s="77" t="s">
        <v>161</v>
      </c>
    </row>
    <row r="41" spans="1:2" ht="25.5" x14ac:dyDescent="0.25">
      <c r="A41" s="170" t="s">
        <v>162</v>
      </c>
      <c r="B41" s="77" t="s">
        <v>163</v>
      </c>
    </row>
    <row r="42" spans="1:2" x14ac:dyDescent="0.25">
      <c r="A42" s="170"/>
      <c r="B42" s="77" t="s">
        <v>164</v>
      </c>
    </row>
    <row r="43" spans="1:2" x14ac:dyDescent="0.25">
      <c r="A43" s="170"/>
      <c r="B43" s="77" t="s">
        <v>165</v>
      </c>
    </row>
    <row r="44" spans="1:2" ht="63.75" x14ac:dyDescent="0.25">
      <c r="A44" s="170" t="s">
        <v>166</v>
      </c>
      <c r="B44" s="77" t="s">
        <v>167</v>
      </c>
    </row>
    <row r="45" spans="1:2" ht="25.5" x14ac:dyDescent="0.25">
      <c r="A45" s="170"/>
      <c r="B45" s="77" t="s">
        <v>168</v>
      </c>
    </row>
    <row r="46" spans="1:2" x14ac:dyDescent="0.25">
      <c r="A46" s="170"/>
      <c r="B46" s="77" t="s">
        <v>169</v>
      </c>
    </row>
    <row r="47" spans="1:2" x14ac:dyDescent="0.25">
      <c r="A47" s="170"/>
      <c r="B47" s="77" t="s">
        <v>170</v>
      </c>
    </row>
    <row r="48" spans="1:2" x14ac:dyDescent="0.25">
      <c r="A48" s="160" t="s">
        <v>171</v>
      </c>
      <c r="B48" s="77" t="s">
        <v>172</v>
      </c>
    </row>
    <row r="49" spans="1:2" x14ac:dyDescent="0.25">
      <c r="A49" s="160"/>
      <c r="B49" s="77" t="s">
        <v>173</v>
      </c>
    </row>
    <row r="50" spans="1:2" x14ac:dyDescent="0.25">
      <c r="A50" s="160"/>
      <c r="B50" s="77" t="s">
        <v>174</v>
      </c>
    </row>
    <row r="51" spans="1:2" x14ac:dyDescent="0.25">
      <c r="A51" s="160"/>
      <c r="B51" s="77" t="s">
        <v>175</v>
      </c>
    </row>
    <row r="52" spans="1:2" x14ac:dyDescent="0.25">
      <c r="A52" s="160"/>
      <c r="B52" s="77" t="s">
        <v>176</v>
      </c>
    </row>
    <row r="53" spans="1:2" x14ac:dyDescent="0.25">
      <c r="A53" s="160"/>
      <c r="B53" s="77" t="s">
        <v>177</v>
      </c>
    </row>
    <row r="54" spans="1:2" x14ac:dyDescent="0.25">
      <c r="A54" s="160"/>
      <c r="B54" s="77" t="s">
        <v>178</v>
      </c>
    </row>
    <row r="55" spans="1:2" x14ac:dyDescent="0.25">
      <c r="A55" s="160" t="s">
        <v>179</v>
      </c>
      <c r="B55" s="77" t="s">
        <v>180</v>
      </c>
    </row>
    <row r="56" spans="1:2" x14ac:dyDescent="0.25">
      <c r="A56" s="160"/>
      <c r="B56" s="77" t="s">
        <v>181</v>
      </c>
    </row>
    <row r="57" spans="1:2" x14ac:dyDescent="0.25">
      <c r="A57" s="160"/>
      <c r="B57" s="77" t="s">
        <v>182</v>
      </c>
    </row>
    <row r="58" spans="1:2" x14ac:dyDescent="0.25">
      <c r="A58" s="160"/>
      <c r="B58" s="77" t="s">
        <v>183</v>
      </c>
    </row>
    <row r="59" spans="1:2" ht="38.25" x14ac:dyDescent="0.25">
      <c r="A59" s="160"/>
      <c r="B59" s="77" t="s">
        <v>184</v>
      </c>
    </row>
    <row r="60" spans="1:2" ht="38.25" x14ac:dyDescent="0.25">
      <c r="A60" s="160" t="s">
        <v>185</v>
      </c>
      <c r="B60" s="77" t="s">
        <v>186</v>
      </c>
    </row>
    <row r="61" spans="1:2" ht="25.5" x14ac:dyDescent="0.25">
      <c r="A61" s="160"/>
      <c r="B61" s="77" t="s">
        <v>187</v>
      </c>
    </row>
    <row r="62" spans="1:2" ht="51" x14ac:dyDescent="0.25">
      <c r="A62" s="76" t="s">
        <v>188</v>
      </c>
      <c r="B62" s="77" t="s">
        <v>189</v>
      </c>
    </row>
    <row r="63" spans="1:2" x14ac:dyDescent="0.25">
      <c r="A63" s="169"/>
      <c r="B63" s="169"/>
    </row>
  </sheetData>
  <mergeCells count="14">
    <mergeCell ref="A27:A30"/>
    <mergeCell ref="A31:A35"/>
    <mergeCell ref="A39:A40"/>
    <mergeCell ref="A41:A43"/>
    <mergeCell ref="A5:B5"/>
    <mergeCell ref="A7:B7"/>
    <mergeCell ref="A6:B6"/>
    <mergeCell ref="A9:A17"/>
    <mergeCell ref="A18:A26"/>
    <mergeCell ref="A63:B63"/>
    <mergeCell ref="A44:A47"/>
    <mergeCell ref="A48:A54"/>
    <mergeCell ref="A55:A59"/>
    <mergeCell ref="A60:A6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I15"/>
  <sheetViews>
    <sheetView topLeftCell="A4" zoomScale="90" zoomScaleNormal="90" workbookViewId="0">
      <selection activeCell="B12" sqref="B12"/>
    </sheetView>
  </sheetViews>
  <sheetFormatPr defaultRowHeight="12.75" x14ac:dyDescent="0.2"/>
  <cols>
    <col min="1" max="1" width="4.7109375" style="109" bestFit="1" customWidth="1"/>
    <col min="2" max="2" width="25.42578125" style="109" customWidth="1"/>
    <col min="3" max="3" width="6" style="109" customWidth="1"/>
    <col min="4" max="4" width="25" style="109" bestFit="1" customWidth="1"/>
    <col min="5" max="5" width="26.85546875" style="109" bestFit="1" customWidth="1"/>
    <col min="6" max="6" width="13" style="109" customWidth="1"/>
    <col min="7" max="7" width="15" style="109" customWidth="1"/>
    <col min="8" max="8" width="12.42578125" style="109" customWidth="1"/>
    <col min="9" max="9" width="12" style="109" customWidth="1"/>
    <col min="10" max="16384" width="9.140625" style="109"/>
  </cols>
  <sheetData>
    <row r="7" spans="1:9" x14ac:dyDescent="0.2">
      <c r="A7" s="175" t="s">
        <v>309</v>
      </c>
      <c r="B7" s="175"/>
      <c r="C7" s="175"/>
      <c r="D7" s="175"/>
      <c r="E7" s="175"/>
      <c r="F7" s="175"/>
      <c r="G7" s="175"/>
      <c r="H7" s="175"/>
      <c r="I7" s="175"/>
    </row>
    <row r="9" spans="1:9" ht="71.25" customHeight="1" x14ac:dyDescent="0.2">
      <c r="A9" s="110" t="s">
        <v>251</v>
      </c>
      <c r="B9" s="110" t="s">
        <v>252</v>
      </c>
      <c r="C9" s="110" t="s">
        <v>311</v>
      </c>
      <c r="D9" s="110" t="s">
        <v>312</v>
      </c>
      <c r="E9" s="110" t="s">
        <v>313</v>
      </c>
      <c r="F9" s="110" t="s">
        <v>314</v>
      </c>
      <c r="G9" s="110" t="s">
        <v>315</v>
      </c>
      <c r="H9" s="110" t="s">
        <v>316</v>
      </c>
      <c r="I9" s="110" t="s">
        <v>317</v>
      </c>
    </row>
    <row r="10" spans="1:9" ht="32.25" customHeight="1" x14ac:dyDescent="0.2">
      <c r="A10" s="111">
        <v>1</v>
      </c>
      <c r="B10" s="107" t="s">
        <v>280</v>
      </c>
      <c r="C10" s="111">
        <v>5</v>
      </c>
      <c r="D10" s="111">
        <v>1500</v>
      </c>
      <c r="E10" s="112"/>
      <c r="F10" s="112"/>
      <c r="G10" s="112"/>
      <c r="H10" s="112"/>
      <c r="I10" s="112"/>
    </row>
    <row r="11" spans="1:9" ht="40.5" customHeight="1" x14ac:dyDescent="0.2">
      <c r="A11" s="111">
        <v>2</v>
      </c>
      <c r="B11" s="107" t="s">
        <v>279</v>
      </c>
      <c r="C11" s="111">
        <v>1</v>
      </c>
      <c r="D11" s="111">
        <v>1000</v>
      </c>
      <c r="E11" s="112"/>
      <c r="F11" s="112"/>
      <c r="G11" s="112"/>
      <c r="H11" s="112"/>
      <c r="I11" s="112"/>
    </row>
    <row r="12" spans="1:9" ht="33" customHeight="1" x14ac:dyDescent="0.2">
      <c r="A12" s="111">
        <v>3</v>
      </c>
      <c r="B12" s="107" t="s">
        <v>310</v>
      </c>
      <c r="C12" s="111">
        <v>4</v>
      </c>
      <c r="D12" s="111">
        <v>2500</v>
      </c>
      <c r="E12" s="112"/>
      <c r="F12" s="112"/>
      <c r="G12" s="112"/>
      <c r="H12" s="112"/>
      <c r="I12" s="112"/>
    </row>
    <row r="13" spans="1:9" ht="36" customHeight="1" x14ac:dyDescent="0.2">
      <c r="A13" s="111">
        <v>4</v>
      </c>
      <c r="B13" s="107" t="s">
        <v>278</v>
      </c>
      <c r="C13" s="111">
        <v>1</v>
      </c>
      <c r="D13" s="111">
        <v>2500</v>
      </c>
      <c r="E13" s="112"/>
      <c r="F13" s="112"/>
      <c r="G13" s="112"/>
      <c r="H13" s="112"/>
      <c r="I13" s="112"/>
    </row>
    <row r="14" spans="1:9" ht="35.25" customHeight="1" x14ac:dyDescent="0.2">
      <c r="A14" s="172" t="s">
        <v>253</v>
      </c>
      <c r="B14" s="173"/>
      <c r="C14" s="173"/>
      <c r="D14" s="173"/>
      <c r="E14" s="173"/>
      <c r="F14" s="173"/>
      <c r="G14" s="173"/>
      <c r="H14" s="173"/>
      <c r="I14" s="174"/>
    </row>
    <row r="15" spans="1:9" ht="66" customHeight="1" x14ac:dyDescent="0.2">
      <c r="A15" s="160" t="s">
        <v>318</v>
      </c>
      <c r="B15" s="160"/>
      <c r="C15" s="160"/>
      <c r="D15" s="160"/>
      <c r="E15" s="160"/>
      <c r="F15" s="160"/>
      <c r="G15" s="160"/>
      <c r="H15" s="160"/>
      <c r="I15" s="160"/>
    </row>
  </sheetData>
  <mergeCells count="3">
    <mergeCell ref="A14:I14"/>
    <mergeCell ref="A15:I15"/>
    <mergeCell ref="A7:I7"/>
  </mergeCells>
  <pageMargins left="0.51181102362204722" right="0.51181102362204722" top="0.78740157480314965" bottom="0.78740157480314965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Anexo III-A</vt:lpstr>
      <vt:lpstr>Anexo III-B</vt:lpstr>
      <vt:lpstr>Anexo III-C</vt:lpstr>
      <vt:lpstr>Anexo III-D</vt:lpstr>
      <vt:lpstr>Anexo III-E Mao de obra</vt:lpstr>
      <vt:lpstr>Qdro Resumo Mao de obra</vt:lpstr>
      <vt:lpstr>Uniforme</vt:lpstr>
      <vt:lpstr>Sistema de Controle</vt:lpstr>
      <vt:lpstr>QDRO Resumo Valor Final</vt:lpstr>
      <vt:lpstr>'Anexo III-E Mao de obra'!Area_de_impressao</vt:lpstr>
    </vt:vector>
  </TitlesOfParts>
  <Company>Ministerio da integracao Nacional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Josmar Teixeira de Resende</cp:lastModifiedBy>
  <cp:lastPrinted>2013-10-21T19:51:31Z</cp:lastPrinted>
  <dcterms:created xsi:type="dcterms:W3CDTF">2011-05-06T13:08:58Z</dcterms:created>
  <dcterms:modified xsi:type="dcterms:W3CDTF">2013-11-21T14:21:30Z</dcterms:modified>
</cp:coreProperties>
</file>